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3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4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5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juma\OneDrive - Family Health International\Y3 2020\M&amp;E\CQI\June\"/>
    </mc:Choice>
  </mc:AlternateContent>
  <xr:revisionPtr revIDLastSave="0" documentId="8_{7B22F89D-16AE-4C27-B369-9C6D939AC114}" xr6:coauthVersionLast="45" xr6:coauthVersionMax="45" xr10:uidLastSave="{00000000-0000-0000-0000-000000000000}"/>
  <bookViews>
    <workbookView xWindow="-120" yWindow="-120" windowWidth="29040" windowHeight="15840" tabRatio="851" firstSheet="3" activeTab="13" xr2:uid="{00000000-000D-0000-FFFF-FFFF00000000}"/>
  </bookViews>
  <sheets>
    <sheet name="Facilities" sheetId="21" state="hidden" r:id="rId1"/>
    <sheet name="A. Sampling" sheetId="8" r:id="rId2"/>
    <sheet name="Temp" sheetId="18" state="hidden" r:id="rId3"/>
    <sheet name="B. Indicators" sheetId="7" r:id="rId4"/>
    <sheet name="1. ADULTS" sheetId="1" r:id="rId5"/>
    <sheet name="2. PAEDIATRICS" sheetId="10" r:id="rId6"/>
    <sheet name="3. ADOLESCENTS" sheetId="11" r:id="rId7"/>
    <sheet name="4. eMTCT File" sheetId="13" r:id="rId8"/>
    <sheet name="5. eMTCT Register" sheetId="14" r:id="rId9"/>
    <sheet name="6. HTS Register" sheetId="23" r:id="rId10"/>
    <sheet name="7. Response Rates" sheetId="17" r:id="rId11"/>
    <sheet name="old" sheetId="15" state="hidden" r:id="rId12"/>
    <sheet name="8. Register Graphs" sheetId="19" state="hidden" r:id="rId13"/>
    <sheet name="C. Summary" sheetId="24" r:id="rId14"/>
    <sheet name="D. Cascades" sheetId="26" r:id="rId15"/>
    <sheet name="E. CQI Work Plan" sheetId="16" r:id="rId16"/>
    <sheet name="Formul" sheetId="27" state="hidden" r:id="rId17"/>
    <sheet name="Cascade" sheetId="28" state="hidden" r:id="rId18"/>
    <sheet name="options" sheetId="25" state="hidden" r:id="rId19"/>
    <sheet name="Children" sheetId="2" state="hidden" r:id="rId20"/>
    <sheet name="PMTCT" sheetId="9" state="hidden" r:id="rId21"/>
    <sheet name="Adolescents" sheetId="5" state="hidden" r:id="rId22"/>
    <sheet name="HTS" sheetId="6" state="hidden" r:id="rId23"/>
  </sheets>
  <definedNames>
    <definedName name="_xlnm._FilterDatabase" localSheetId="0" hidden="1">Facilities!$B$1:$H$1</definedName>
    <definedName name="_xlnm.Print_Area" localSheetId="4">'1. ADULTS'!$A$1:$AG$153</definedName>
    <definedName name="_xlnm.Print_Area" localSheetId="5">'2. PAEDIATRICS'!$A$1:$AB$153</definedName>
    <definedName name="_xlnm.Print_Area" localSheetId="6">'3. ADOLESCENTS'!$A$1:$AE$153</definedName>
    <definedName name="_xlnm.Print_Area" localSheetId="7">'4. eMTCT File'!$A$1:$AB$153</definedName>
    <definedName name="_xlnm.Print_Area" localSheetId="8">'5. eMTCT Register'!$B$2:$M$40</definedName>
    <definedName name="_xlnm.Print_Area" localSheetId="9">'6. HTS Register'!$B$2:$L$22</definedName>
    <definedName name="_xlnm.Print_Area" localSheetId="10">'7. Response Rates'!$B$2:$AA$43</definedName>
    <definedName name="_xlnm.Print_Area" localSheetId="12">'8. Register Graphs'!$A$1:$AI$198</definedName>
    <definedName name="_xlnm.Print_Area" localSheetId="1">'A. Sampling'!$A$1:$J$29</definedName>
    <definedName name="_xlnm.Print_Area" localSheetId="3">'B. Indicators'!$B$2:$G$153</definedName>
    <definedName name="_xlnm.Print_Area" localSheetId="13">'C. Summary'!$A$1:$G$84</definedName>
    <definedName name="_xlnm.Print_Area" localSheetId="15">'E. CQI Work Plan'!$A$1:$X$89</definedName>
    <definedName name="_xlnm.Print_Titles" localSheetId="10">'7. Response Rates'!$3:$9</definedName>
    <definedName name="_xlnm.Print_Titles" localSheetId="3">'B. Indicators'!$3:$4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0" i="17" l="1"/>
  <c r="M31" i="17"/>
  <c r="G28" i="17"/>
  <c r="D26" i="24"/>
  <c r="E81" i="24"/>
  <c r="D81" i="24"/>
  <c r="Y121" i="26" l="1"/>
  <c r="X121" i="26"/>
  <c r="W121" i="26"/>
  <c r="X122" i="26" l="1"/>
  <c r="Y122" i="26"/>
  <c r="R154" i="1" l="1"/>
  <c r="F25" i="17" s="1"/>
  <c r="R155" i="1"/>
  <c r="S154" i="1"/>
  <c r="F27" i="17" s="1"/>
  <c r="D10" i="24" s="1"/>
  <c r="S155" i="1"/>
  <c r="T154" i="1"/>
  <c r="F28" i="17" s="1"/>
  <c r="T155" i="1"/>
  <c r="L37" i="14"/>
  <c r="L38" i="14"/>
  <c r="E74" i="24" s="1"/>
  <c r="S121" i="26" s="1"/>
  <c r="L34" i="14"/>
  <c r="D73" i="24" s="1"/>
  <c r="K121" i="26" s="1"/>
  <c r="L35" i="14"/>
  <c r="L31" i="14"/>
  <c r="L32" i="14"/>
  <c r="E72" i="24" s="1"/>
  <c r="Q121" i="26" s="1"/>
  <c r="L28" i="14"/>
  <c r="L29" i="14"/>
  <c r="E71" i="24" s="1"/>
  <c r="L25" i="14"/>
  <c r="L26" i="14"/>
  <c r="E70" i="24" s="1"/>
  <c r="N121" i="26" s="1"/>
  <c r="F69" i="24"/>
  <c r="F68" i="24"/>
  <c r="L21" i="14"/>
  <c r="L22" i="14"/>
  <c r="L18" i="14"/>
  <c r="D66" i="24" s="1"/>
  <c r="L19" i="14"/>
  <c r="E66" i="24" s="1"/>
  <c r="E121" i="26" s="1"/>
  <c r="L16" i="14"/>
  <c r="E65" i="24" s="1"/>
  <c r="L15" i="14"/>
  <c r="L12" i="14"/>
  <c r="L13" i="14"/>
  <c r="E64" i="24" s="1"/>
  <c r="L9" i="14"/>
  <c r="L10" i="14"/>
  <c r="E63" i="24" s="1"/>
  <c r="L7" i="14"/>
  <c r="L6" i="14"/>
  <c r="D62" i="24" s="1"/>
  <c r="F121" i="26" s="1"/>
  <c r="D154" i="1"/>
  <c r="D157" i="1" s="1"/>
  <c r="D155" i="1"/>
  <c r="C154" i="1"/>
  <c r="C155" i="1"/>
  <c r="T154" i="11"/>
  <c r="T155" i="11"/>
  <c r="T156" i="11"/>
  <c r="P154" i="1"/>
  <c r="P155" i="1"/>
  <c r="P156" i="1"/>
  <c r="G6" i="8"/>
  <c r="E6" i="16" s="1"/>
  <c r="G5" i="8"/>
  <c r="F3" i="19" s="1"/>
  <c r="C154" i="11"/>
  <c r="D154" i="11"/>
  <c r="R11" i="17"/>
  <c r="C155" i="11"/>
  <c r="D155" i="11"/>
  <c r="D157" i="11" s="1"/>
  <c r="C156" i="11"/>
  <c r="D156" i="11"/>
  <c r="C154" i="10"/>
  <c r="C157" i="10" s="1"/>
  <c r="D154" i="10"/>
  <c r="D155" i="10"/>
  <c r="D157" i="10"/>
  <c r="C155" i="10"/>
  <c r="C156" i="10"/>
  <c r="D156" i="10"/>
  <c r="C156" i="1"/>
  <c r="D156" i="1"/>
  <c r="E25" i="24"/>
  <c r="D16" i="28" s="1"/>
  <c r="L11" i="17"/>
  <c r="F11" i="17"/>
  <c r="F21" i="23"/>
  <c r="G21" i="23"/>
  <c r="H21" i="23"/>
  <c r="I21" i="23"/>
  <c r="J21" i="23"/>
  <c r="F18" i="23"/>
  <c r="G18" i="23"/>
  <c r="H18" i="23"/>
  <c r="I18" i="23"/>
  <c r="J18" i="23"/>
  <c r="E18" i="23"/>
  <c r="F11" i="23"/>
  <c r="G11" i="23"/>
  <c r="H11" i="23"/>
  <c r="I11" i="23"/>
  <c r="J11" i="23"/>
  <c r="E11" i="23"/>
  <c r="E21" i="23"/>
  <c r="F19" i="23"/>
  <c r="G19" i="23"/>
  <c r="H19" i="23"/>
  <c r="I19" i="23"/>
  <c r="J19" i="23"/>
  <c r="E19" i="23"/>
  <c r="F13" i="23"/>
  <c r="G13" i="23"/>
  <c r="H13" i="23"/>
  <c r="I13" i="23"/>
  <c r="J13" i="23"/>
  <c r="E13" i="23"/>
  <c r="E7" i="23"/>
  <c r="K14" i="23"/>
  <c r="M134" i="19" s="1"/>
  <c r="K15" i="23"/>
  <c r="E82" i="24" s="1"/>
  <c r="K16" i="23"/>
  <c r="O134" i="19" s="1"/>
  <c r="K20" i="23"/>
  <c r="S134" i="19" s="1"/>
  <c r="N134" i="19"/>
  <c r="D82" i="24"/>
  <c r="F82" i="24" s="1"/>
  <c r="K17" i="23"/>
  <c r="K12" i="23"/>
  <c r="D79" i="24" s="1"/>
  <c r="K10" i="23"/>
  <c r="K9" i="23"/>
  <c r="D77" i="24" s="1"/>
  <c r="K8" i="23"/>
  <c r="E77" i="24" s="1"/>
  <c r="K6" i="23"/>
  <c r="E134" i="19" s="1"/>
  <c r="K5" i="23"/>
  <c r="D134" i="19" s="1"/>
  <c r="F7" i="23"/>
  <c r="G7" i="23"/>
  <c r="H7" i="23"/>
  <c r="I7" i="23"/>
  <c r="J7" i="23"/>
  <c r="D76" i="24"/>
  <c r="I5" i="16"/>
  <c r="X6" i="17"/>
  <c r="X5" i="17"/>
  <c r="L5" i="17"/>
  <c r="AB4" i="19"/>
  <c r="AB3" i="19"/>
  <c r="Q3" i="19"/>
  <c r="D6" i="8"/>
  <c r="L6" i="17" s="1"/>
  <c r="D154" i="13"/>
  <c r="E154" i="13"/>
  <c r="E157" i="13" s="1"/>
  <c r="E158" i="13" s="1"/>
  <c r="F88" i="19" s="1"/>
  <c r="F87" i="19" s="1"/>
  <c r="F154" i="13"/>
  <c r="G154" i="13"/>
  <c r="X14" i="17" s="1"/>
  <c r="H154" i="13"/>
  <c r="X15" i="17" s="1"/>
  <c r="I154" i="13"/>
  <c r="X16" i="17"/>
  <c r="J154" i="13"/>
  <c r="K157" i="13" s="1"/>
  <c r="X17" i="17"/>
  <c r="K154" i="13"/>
  <c r="X18" i="17"/>
  <c r="L154" i="13"/>
  <c r="M154" i="13"/>
  <c r="X20" i="17"/>
  <c r="N154" i="13"/>
  <c r="O154" i="13"/>
  <c r="P154" i="13"/>
  <c r="X24" i="17" s="1"/>
  <c r="Q154" i="13"/>
  <c r="R154" i="13"/>
  <c r="X26" i="17" s="1"/>
  <c r="S154" i="13"/>
  <c r="T154" i="13"/>
  <c r="U157" i="13" s="1"/>
  <c r="U158" i="13" s="1"/>
  <c r="W88" i="19" s="1"/>
  <c r="W87" i="19" s="1"/>
  <c r="U154" i="13"/>
  <c r="V154" i="13"/>
  <c r="V157" i="13" s="1"/>
  <c r="Y30" i="17" s="1"/>
  <c r="W154" i="13"/>
  <c r="X154" i="13"/>
  <c r="Y154" i="13"/>
  <c r="Z154" i="13"/>
  <c r="X34" i="17"/>
  <c r="AA154" i="13"/>
  <c r="AB154" i="13"/>
  <c r="X36" i="17" s="1"/>
  <c r="D155" i="13"/>
  <c r="D157" i="13" s="1"/>
  <c r="E155" i="13"/>
  <c r="F155" i="13"/>
  <c r="F157" i="13"/>
  <c r="G155" i="13"/>
  <c r="H155" i="13"/>
  <c r="I155" i="13"/>
  <c r="J155" i="13"/>
  <c r="J157" i="13"/>
  <c r="K155" i="13"/>
  <c r="L155" i="13"/>
  <c r="M155" i="13"/>
  <c r="N155" i="13"/>
  <c r="O155" i="13"/>
  <c r="O157" i="13"/>
  <c r="Y23" i="17" s="1"/>
  <c r="P155" i="13"/>
  <c r="Q155" i="13"/>
  <c r="R155" i="13"/>
  <c r="R157" i="13" s="1"/>
  <c r="S155" i="13"/>
  <c r="T155" i="13"/>
  <c r="U155" i="13"/>
  <c r="V155" i="13"/>
  <c r="W155" i="13"/>
  <c r="X155" i="13"/>
  <c r="Y155" i="13"/>
  <c r="Y157" i="13" s="1"/>
  <c r="Z155" i="13"/>
  <c r="AA155" i="13"/>
  <c r="AB155" i="13"/>
  <c r="AB157" i="13"/>
  <c r="D156" i="13"/>
  <c r="E156" i="13"/>
  <c r="F156" i="13"/>
  <c r="G156" i="13"/>
  <c r="H156" i="13"/>
  <c r="I156" i="13"/>
  <c r="J156" i="13"/>
  <c r="K156" i="13"/>
  <c r="L156" i="13"/>
  <c r="M156" i="13"/>
  <c r="N156" i="13"/>
  <c r="O156" i="13"/>
  <c r="P156" i="13"/>
  <c r="Q156" i="13"/>
  <c r="R156" i="13"/>
  <c r="S156" i="13"/>
  <c r="T156" i="13"/>
  <c r="U156" i="13"/>
  <c r="V156" i="13"/>
  <c r="W156" i="13"/>
  <c r="X156" i="13"/>
  <c r="Y156" i="13"/>
  <c r="Z156" i="13"/>
  <c r="AA156" i="13"/>
  <c r="AB156" i="13"/>
  <c r="Y11" i="17"/>
  <c r="L157" i="13"/>
  <c r="Y19" i="17" s="1"/>
  <c r="O88" i="19"/>
  <c r="O87" i="19"/>
  <c r="W157" i="13"/>
  <c r="Y31" i="17" s="1"/>
  <c r="C156" i="13"/>
  <c r="C155" i="13"/>
  <c r="C154" i="13"/>
  <c r="F154" i="11"/>
  <c r="G154" i="11"/>
  <c r="H154" i="11"/>
  <c r="I154" i="11"/>
  <c r="J154" i="11"/>
  <c r="K154" i="11"/>
  <c r="R18" i="17"/>
  <c r="D47" i="24" s="1"/>
  <c r="L154" i="11"/>
  <c r="M157" i="11" s="1"/>
  <c r="M154" i="11"/>
  <c r="R20" i="17" s="1"/>
  <c r="D48" i="24" s="1"/>
  <c r="V10" i="28" s="1"/>
  <c r="N154" i="11"/>
  <c r="O154" i="11"/>
  <c r="R22" i="17"/>
  <c r="D49" i="24" s="1"/>
  <c r="P154" i="11"/>
  <c r="R23" i="17"/>
  <c r="D50" i="24" s="1"/>
  <c r="J10" i="28" s="1"/>
  <c r="Q154" i="11"/>
  <c r="R24" i="17" s="1"/>
  <c r="D51" i="24" s="1"/>
  <c r="R154" i="11"/>
  <c r="R157" i="11" s="1"/>
  <c r="S25" i="17" s="1"/>
  <c r="R25" i="17"/>
  <c r="R26" i="17"/>
  <c r="S154" i="11"/>
  <c r="U154" i="11"/>
  <c r="R29" i="17" s="1"/>
  <c r="D54" i="24" s="1"/>
  <c r="V154" i="11"/>
  <c r="W154" i="11"/>
  <c r="R31" i="17" s="1"/>
  <c r="D56" i="24" s="1"/>
  <c r="X154" i="11"/>
  <c r="Y157" i="11" s="1"/>
  <c r="Y154" i="11"/>
  <c r="R33" i="17" s="1"/>
  <c r="D57" i="24" s="1"/>
  <c r="Z10" i="28" s="1"/>
  <c r="Z154" i="11"/>
  <c r="R34" i="17"/>
  <c r="AA154" i="11"/>
  <c r="AB154" i="11"/>
  <c r="AC154" i="11"/>
  <c r="R37" i="17"/>
  <c r="D60" i="24" s="1"/>
  <c r="AF10" i="28" s="1"/>
  <c r="AD154" i="11"/>
  <c r="R38" i="17"/>
  <c r="AE154" i="11"/>
  <c r="F155" i="11"/>
  <c r="G155" i="11"/>
  <c r="H155" i="11"/>
  <c r="H157" i="11" s="1"/>
  <c r="I155" i="11"/>
  <c r="J155" i="11"/>
  <c r="K155" i="11"/>
  <c r="L155" i="11"/>
  <c r="M155" i="11"/>
  <c r="N155" i="11"/>
  <c r="O155" i="11"/>
  <c r="P155" i="11"/>
  <c r="P157" i="11"/>
  <c r="Q155" i="11"/>
  <c r="R155" i="11"/>
  <c r="S155" i="11"/>
  <c r="U155" i="11"/>
  <c r="V155" i="11"/>
  <c r="W155" i="11"/>
  <c r="X155" i="11"/>
  <c r="Y155" i="11"/>
  <c r="Z155" i="11"/>
  <c r="AA155" i="11"/>
  <c r="AA157" i="11" s="1"/>
  <c r="AB155" i="11"/>
  <c r="AC155" i="11"/>
  <c r="AD155" i="11"/>
  <c r="AE155" i="11"/>
  <c r="F156" i="11"/>
  <c r="G156" i="11"/>
  <c r="H156" i="11"/>
  <c r="I156" i="11"/>
  <c r="J156" i="11"/>
  <c r="K156" i="11"/>
  <c r="L156" i="11"/>
  <c r="M156" i="11"/>
  <c r="N156" i="11"/>
  <c r="O156" i="11"/>
  <c r="P156" i="11"/>
  <c r="Q156" i="11"/>
  <c r="R156" i="11"/>
  <c r="S156" i="11"/>
  <c r="U156" i="11"/>
  <c r="V156" i="11"/>
  <c r="W156" i="11"/>
  <c r="X156" i="11"/>
  <c r="Y156" i="11"/>
  <c r="Z156" i="11"/>
  <c r="AA156" i="11"/>
  <c r="AB156" i="11"/>
  <c r="AC156" i="11"/>
  <c r="AD156" i="11"/>
  <c r="AE156" i="11"/>
  <c r="E156" i="11"/>
  <c r="E155" i="11"/>
  <c r="E154" i="11"/>
  <c r="R12" i="17" s="1"/>
  <c r="E44" i="24" s="1"/>
  <c r="F10" i="28" s="1"/>
  <c r="F154" i="10"/>
  <c r="L13" i="17"/>
  <c r="G16" i="28"/>
  <c r="G154" i="10"/>
  <c r="H154" i="10"/>
  <c r="I154" i="10"/>
  <c r="L16" i="17" s="1"/>
  <c r="D27" i="24" s="1"/>
  <c r="J154" i="10"/>
  <c r="K154" i="10"/>
  <c r="L154" i="10"/>
  <c r="M154" i="10"/>
  <c r="N154" i="10"/>
  <c r="L21" i="17" s="1"/>
  <c r="O154" i="10"/>
  <c r="P154" i="10"/>
  <c r="L23" i="17" s="1"/>
  <c r="D29" i="24" s="1"/>
  <c r="Q154" i="10"/>
  <c r="L24" i="17"/>
  <c r="D30" i="24" s="1"/>
  <c r="R154" i="10"/>
  <c r="L25" i="17" s="1"/>
  <c r="D31" i="24"/>
  <c r="S154" i="10"/>
  <c r="T154" i="10"/>
  <c r="L28" i="17"/>
  <c r="U154" i="10"/>
  <c r="V154" i="10"/>
  <c r="W154" i="10"/>
  <c r="L31" i="17" s="1"/>
  <c r="D35" i="24" s="1"/>
  <c r="X154" i="10"/>
  <c r="L32" i="17"/>
  <c r="Y154" i="10"/>
  <c r="Z157" i="10" s="1"/>
  <c r="Z154" i="10"/>
  <c r="AA154" i="10"/>
  <c r="L35" i="17"/>
  <c r="E41" i="24" s="1"/>
  <c r="AC16" i="28" s="1"/>
  <c r="AB154" i="10"/>
  <c r="F155" i="10"/>
  <c r="F157" i="10"/>
  <c r="G155" i="10"/>
  <c r="H155" i="10"/>
  <c r="I155" i="10"/>
  <c r="J155" i="10"/>
  <c r="K155" i="10"/>
  <c r="L155" i="10"/>
  <c r="M155" i="10"/>
  <c r="N155" i="10"/>
  <c r="O155" i="10"/>
  <c r="O157" i="10" s="1"/>
  <c r="P155" i="10"/>
  <c r="Q155" i="10"/>
  <c r="R155" i="10"/>
  <c r="S155" i="10"/>
  <c r="T155" i="10"/>
  <c r="U155" i="10"/>
  <c r="V155" i="10"/>
  <c r="W155" i="10"/>
  <c r="X155" i="10"/>
  <c r="Y155" i="10"/>
  <c r="Z155" i="10"/>
  <c r="AA155" i="10"/>
  <c r="AB155" i="10"/>
  <c r="F156" i="10"/>
  <c r="G156" i="10"/>
  <c r="H156" i="10"/>
  <c r="I156" i="10"/>
  <c r="J156" i="10"/>
  <c r="K156" i="10"/>
  <c r="L156" i="10"/>
  <c r="M156" i="10"/>
  <c r="N156" i="10"/>
  <c r="O156" i="10"/>
  <c r="P156" i="10"/>
  <c r="Q156" i="10"/>
  <c r="R156" i="10"/>
  <c r="S156" i="10"/>
  <c r="T156" i="10"/>
  <c r="U156" i="10"/>
  <c r="V156" i="10"/>
  <c r="W156" i="10"/>
  <c r="X156" i="10"/>
  <c r="Y156" i="10"/>
  <c r="Z156" i="10"/>
  <c r="AA156" i="10"/>
  <c r="AB156" i="10"/>
  <c r="O158" i="10"/>
  <c r="V157" i="10"/>
  <c r="V158" i="10"/>
  <c r="E156" i="10"/>
  <c r="E155" i="10"/>
  <c r="E157" i="10" s="1"/>
  <c r="E158" i="10" s="1"/>
  <c r="E154" i="10"/>
  <c r="F154" i="1"/>
  <c r="G154" i="1"/>
  <c r="F14" i="17"/>
  <c r="E3" i="24"/>
  <c r="H154" i="1"/>
  <c r="F15" i="17" s="1"/>
  <c r="D3" i="24" s="1"/>
  <c r="I154" i="1"/>
  <c r="F16" i="17"/>
  <c r="D12" i="24" s="1"/>
  <c r="J154" i="1"/>
  <c r="F17" i="17"/>
  <c r="K154" i="1"/>
  <c r="L154" i="1"/>
  <c r="M157" i="1" s="1"/>
  <c r="M154" i="1"/>
  <c r="N154" i="1"/>
  <c r="O154" i="1"/>
  <c r="Q154" i="1"/>
  <c r="F24" i="17" s="1"/>
  <c r="U154" i="1"/>
  <c r="V154" i="1"/>
  <c r="W157" i="1" s="1"/>
  <c r="W154" i="1"/>
  <c r="F31" i="17" s="1"/>
  <c r="X154" i="1"/>
  <c r="Y154" i="1"/>
  <c r="Z154" i="1"/>
  <c r="AA154" i="1"/>
  <c r="AB154" i="1"/>
  <c r="AC154" i="1"/>
  <c r="AD154" i="1"/>
  <c r="AE154" i="1"/>
  <c r="AF154" i="1"/>
  <c r="AG154" i="1"/>
  <c r="F41" i="17" s="1"/>
  <c r="F155" i="1"/>
  <c r="G155" i="1"/>
  <c r="H155" i="1"/>
  <c r="I155" i="1"/>
  <c r="J155" i="1"/>
  <c r="K155" i="1"/>
  <c r="L155" i="1"/>
  <c r="M155" i="1"/>
  <c r="N155" i="1"/>
  <c r="O155" i="1"/>
  <c r="Q155" i="1"/>
  <c r="U155" i="1"/>
  <c r="V155" i="1"/>
  <c r="W155" i="1"/>
  <c r="X155" i="1"/>
  <c r="Y155" i="1"/>
  <c r="Z155" i="1"/>
  <c r="AA155" i="1"/>
  <c r="AB155" i="1"/>
  <c r="AC155" i="1"/>
  <c r="AD155" i="1"/>
  <c r="AE155" i="1"/>
  <c r="AE157" i="1" s="1"/>
  <c r="AF155" i="1"/>
  <c r="AG155" i="1"/>
  <c r="F156" i="1"/>
  <c r="G156" i="1"/>
  <c r="H156" i="1"/>
  <c r="I156" i="1"/>
  <c r="J156" i="1"/>
  <c r="K156" i="1"/>
  <c r="L156" i="1"/>
  <c r="M156" i="1"/>
  <c r="N156" i="1"/>
  <c r="O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E156" i="1"/>
  <c r="E155" i="1"/>
  <c r="L14" i="17"/>
  <c r="D38" i="24"/>
  <c r="X16" i="28" s="1"/>
  <c r="L22" i="17"/>
  <c r="D28" i="24"/>
  <c r="L30" i="17"/>
  <c r="D34" i="24" s="1"/>
  <c r="X11" i="17"/>
  <c r="Z11" i="17" s="1"/>
  <c r="X12" i="17"/>
  <c r="X13" i="17"/>
  <c r="X19" i="17"/>
  <c r="X21" i="17"/>
  <c r="Y21" i="17"/>
  <c r="X22" i="17"/>
  <c r="X23" i="17"/>
  <c r="X25" i="17"/>
  <c r="X29" i="17"/>
  <c r="X30" i="17"/>
  <c r="X31" i="17"/>
  <c r="X33" i="17"/>
  <c r="R15" i="17"/>
  <c r="D45" i="24"/>
  <c r="R17" i="17"/>
  <c r="R19" i="17"/>
  <c r="R28" i="17"/>
  <c r="R32" i="17"/>
  <c r="R36" i="17"/>
  <c r="D59" i="24" s="1"/>
  <c r="F158" i="13"/>
  <c r="G88" i="19"/>
  <c r="G87" i="19" s="1"/>
  <c r="Y13" i="17"/>
  <c r="AA157" i="13"/>
  <c r="S157" i="13"/>
  <c r="Y27" i="17"/>
  <c r="F157" i="11"/>
  <c r="S13" i="17" s="1"/>
  <c r="Q157" i="11"/>
  <c r="I157" i="11"/>
  <c r="X157" i="10"/>
  <c r="X158" i="10"/>
  <c r="I157" i="10"/>
  <c r="I158" i="10" s="1"/>
  <c r="AA157" i="10"/>
  <c r="AA158" i="10" s="1"/>
  <c r="H157" i="10"/>
  <c r="H158" i="10"/>
  <c r="Y158" i="13"/>
  <c r="AA88" i="19" s="1"/>
  <c r="AA87" i="19" s="1"/>
  <c r="Y33" i="17"/>
  <c r="J158" i="13"/>
  <c r="K88" i="19"/>
  <c r="K87" i="19" s="1"/>
  <c r="Y17" i="17"/>
  <c r="Z17" i="17" s="1"/>
  <c r="Y35" i="17"/>
  <c r="AA158" i="13"/>
  <c r="AC88" i="19"/>
  <c r="AC87" i="19" s="1"/>
  <c r="H157" i="13"/>
  <c r="H158" i="13" s="1"/>
  <c r="I88" i="19"/>
  <c r="I87" i="19"/>
  <c r="X27" i="17"/>
  <c r="X35" i="17"/>
  <c r="Z35" i="17" s="1"/>
  <c r="W157" i="11"/>
  <c r="L157" i="11"/>
  <c r="Y158" i="11"/>
  <c r="AD157" i="11"/>
  <c r="AD158" i="11"/>
  <c r="L15" i="17"/>
  <c r="E27" i="24"/>
  <c r="B16" i="28" s="1"/>
  <c r="Q157" i="10"/>
  <c r="Q158" i="10" s="1"/>
  <c r="T157" i="10"/>
  <c r="T158" i="10"/>
  <c r="L157" i="10"/>
  <c r="L158" i="10" s="1"/>
  <c r="D6" i="24"/>
  <c r="P157" i="13"/>
  <c r="Y24" i="17"/>
  <c r="I157" i="13"/>
  <c r="I158" i="13"/>
  <c r="J88" i="19" s="1"/>
  <c r="J87" i="19" s="1"/>
  <c r="L19" i="17"/>
  <c r="J157" i="11"/>
  <c r="J158" i="11" s="1"/>
  <c r="L27" i="17"/>
  <c r="D33" i="24" s="1"/>
  <c r="Y157" i="10"/>
  <c r="Y158" i="10"/>
  <c r="L33" i="17"/>
  <c r="M34" i="17" s="1"/>
  <c r="D39" i="24"/>
  <c r="AC157" i="11"/>
  <c r="S37" i="17"/>
  <c r="E60" i="24" s="1"/>
  <c r="AE10" i="28" s="1"/>
  <c r="R157" i="10"/>
  <c r="R158" i="10"/>
  <c r="R13" i="17"/>
  <c r="D44" i="24" s="1"/>
  <c r="D158" i="13"/>
  <c r="E88" i="19"/>
  <c r="E87" i="19" s="1"/>
  <c r="Y29" i="17"/>
  <c r="Z29" i="17" s="1"/>
  <c r="L158" i="13"/>
  <c r="M88" i="19" s="1"/>
  <c r="M87" i="19" s="1"/>
  <c r="T157" i="13"/>
  <c r="T158" i="13"/>
  <c r="V88" i="19" s="1"/>
  <c r="V87" i="19"/>
  <c r="N157" i="11"/>
  <c r="N158" i="11" s="1"/>
  <c r="S21" i="17"/>
  <c r="AB157" i="11"/>
  <c r="S36" i="17"/>
  <c r="E59" i="24" s="1"/>
  <c r="AC10" i="28" s="1"/>
  <c r="S20" i="17"/>
  <c r="T20" i="17" s="1"/>
  <c r="L34" i="17"/>
  <c r="D40" i="24" s="1"/>
  <c r="AB16" i="28" s="1"/>
  <c r="K157" i="10"/>
  <c r="K158" i="10" s="1"/>
  <c r="L18" i="17"/>
  <c r="S157" i="10"/>
  <c r="S158" i="10" s="1"/>
  <c r="L26" i="17"/>
  <c r="D32" i="24" s="1"/>
  <c r="J157" i="10"/>
  <c r="J158" i="10"/>
  <c r="L17" i="17"/>
  <c r="D36" i="24" s="1"/>
  <c r="Y18" i="17"/>
  <c r="Z18" i="17" s="1"/>
  <c r="X28" i="17"/>
  <c r="W158" i="13"/>
  <c r="Y88" i="19" s="1"/>
  <c r="Y87" i="19" s="1"/>
  <c r="S158" i="13"/>
  <c r="U88" i="19"/>
  <c r="U87" i="19"/>
  <c r="O158" i="13"/>
  <c r="Q88" i="19"/>
  <c r="Q87" i="19" s="1"/>
  <c r="M157" i="13"/>
  <c r="M158" i="13" s="1"/>
  <c r="N88" i="19"/>
  <c r="N87" i="19" s="1"/>
  <c r="P158" i="13"/>
  <c r="R88" i="19" s="1"/>
  <c r="R87" i="19" s="1"/>
  <c r="Y16" i="17"/>
  <c r="Z16" i="17"/>
  <c r="Y36" i="17"/>
  <c r="Z36" i="17"/>
  <c r="Y12" i="17"/>
  <c r="Z157" i="13"/>
  <c r="V158" i="13"/>
  <c r="X88" i="19"/>
  <c r="X87" i="19"/>
  <c r="X10" i="17"/>
  <c r="C157" i="13"/>
  <c r="Y10" i="17"/>
  <c r="V157" i="11"/>
  <c r="R30" i="17"/>
  <c r="D55" i="24"/>
  <c r="Z157" i="11"/>
  <c r="R21" i="17"/>
  <c r="O157" i="11"/>
  <c r="O158" i="11" s="1"/>
  <c r="U157" i="11"/>
  <c r="S29" i="17" s="1"/>
  <c r="E54" i="24" s="1"/>
  <c r="R158" i="11"/>
  <c r="S24" i="17"/>
  <c r="Q158" i="11"/>
  <c r="S16" i="17"/>
  <c r="E46" i="24" s="1"/>
  <c r="Q10" i="28" s="1"/>
  <c r="W158" i="11"/>
  <c r="S31" i="17"/>
  <c r="E56" i="24" s="1"/>
  <c r="W10" i="28" s="1"/>
  <c r="H158" i="11"/>
  <c r="S15" i="17"/>
  <c r="P158" i="11"/>
  <c r="S23" i="17"/>
  <c r="S157" i="11"/>
  <c r="S27" i="17" s="1"/>
  <c r="E53" i="24" s="1"/>
  <c r="L10" i="28" s="1"/>
  <c r="S26" i="17"/>
  <c r="T26" i="17" s="1"/>
  <c r="F158" i="11"/>
  <c r="AB158" i="11"/>
  <c r="R35" i="17"/>
  <c r="R27" i="17"/>
  <c r="D53" i="24" s="1"/>
  <c r="E157" i="11"/>
  <c r="S12" i="17" s="1"/>
  <c r="T12" i="17" s="1"/>
  <c r="L12" i="17"/>
  <c r="E26" i="24"/>
  <c r="F16" i="28" s="1"/>
  <c r="F18" i="17"/>
  <c r="D13" i="24" s="1"/>
  <c r="F19" i="17"/>
  <c r="D14" i="24" s="1"/>
  <c r="F20" i="17"/>
  <c r="D15" i="24" s="1"/>
  <c r="F21" i="17"/>
  <c r="D7" i="24"/>
  <c r="F26" i="17"/>
  <c r="F29" i="17"/>
  <c r="F30" i="17"/>
  <c r="F32" i="17"/>
  <c r="D18" i="24"/>
  <c r="F33" i="17"/>
  <c r="D19" i="24"/>
  <c r="F34" i="17"/>
  <c r="E20" i="24" s="1"/>
  <c r="F35" i="17"/>
  <c r="F36" i="17"/>
  <c r="D20" i="24" s="1"/>
  <c r="F20" i="24" s="1"/>
  <c r="U10" i="19" s="1"/>
  <c r="U9" i="19" s="1"/>
  <c r="F37" i="17"/>
  <c r="E21" i="24"/>
  <c r="F38" i="17"/>
  <c r="D21" i="24" s="1"/>
  <c r="F39" i="17"/>
  <c r="F40" i="17"/>
  <c r="E23" i="24" s="1"/>
  <c r="D23" i="24"/>
  <c r="E154" i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5" i="10"/>
  <c r="A6" i="10" s="1"/>
  <c r="A7" i="10" s="1"/>
  <c r="A8" i="10" s="1"/>
  <c r="A9" i="10" s="1"/>
  <c r="A10" i="10"/>
  <c r="A11" i="10" s="1"/>
  <c r="A12" i="10" s="1"/>
  <c r="A13" i="10" s="1"/>
  <c r="A14" i="10" s="1"/>
  <c r="A15" i="10" s="1"/>
  <c r="A16" i="10"/>
  <c r="A17" i="10" s="1"/>
  <c r="A18" i="10"/>
  <c r="A19" i="10" s="1"/>
  <c r="A20" i="10" s="1"/>
  <c r="A21" i="10" s="1"/>
  <c r="A22" i="10" s="1"/>
  <c r="A23" i="10" s="1"/>
  <c r="A24" i="10" s="1"/>
  <c r="A25" i="10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5" i="11"/>
  <c r="A6" i="11" s="1"/>
  <c r="A7" i="11"/>
  <c r="A8" i="11" s="1"/>
  <c r="A9" i="11" s="1"/>
  <c r="A10" i="11" s="1"/>
  <c r="A11" i="11" s="1"/>
  <c r="A12" i="11" s="1"/>
  <c r="A13" i="11"/>
  <c r="A14" i="11" s="1"/>
  <c r="A15" i="11"/>
  <c r="A16" i="11" s="1"/>
  <c r="A17" i="11" s="1"/>
  <c r="A18" i="11" s="1"/>
  <c r="A19" i="11" s="1"/>
  <c r="A20" i="11" s="1"/>
  <c r="A21" i="11"/>
  <c r="A22" i="11" s="1"/>
  <c r="A23" i="11" s="1"/>
  <c r="A24" i="11" s="1"/>
  <c r="A25" i="11" s="1"/>
  <c r="A26" i="11" s="1"/>
  <c r="A27" i="1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5" i="13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Z33" i="17"/>
  <c r="Z31" i="17"/>
  <c r="Z30" i="17"/>
  <c r="Z27" i="17"/>
  <c r="Z23" i="17"/>
  <c r="Z21" i="17"/>
  <c r="Z19" i="17"/>
  <c r="Z13" i="17"/>
  <c r="Z10" i="17"/>
  <c r="T13" i="17"/>
  <c r="K14" i="14"/>
  <c r="J14" i="14"/>
  <c r="I14" i="14"/>
  <c r="H14" i="14"/>
  <c r="G14" i="14"/>
  <c r="F14" i="14"/>
  <c r="K11" i="14"/>
  <c r="J11" i="14"/>
  <c r="I11" i="14"/>
  <c r="H11" i="14"/>
  <c r="G11" i="14"/>
  <c r="F11" i="14"/>
  <c r="S33" i="17"/>
  <c r="E57" i="24" s="1"/>
  <c r="M25" i="17"/>
  <c r="E31" i="24" s="1"/>
  <c r="Y15" i="17"/>
  <c r="Z15" i="17"/>
  <c r="S38" i="17"/>
  <c r="T38" i="17" s="1"/>
  <c r="Z158" i="11"/>
  <c r="E58" i="24"/>
  <c r="AA10" i="28" s="1"/>
  <c r="S35" i="17"/>
  <c r="D58" i="24"/>
  <c r="AC158" i="11"/>
  <c r="T37" i="17"/>
  <c r="S17" i="17"/>
  <c r="T17" i="17" s="1"/>
  <c r="M26" i="17"/>
  <c r="E32" i="24"/>
  <c r="T23" i="17"/>
  <c r="E50" i="24"/>
  <c r="T31" i="17"/>
  <c r="T29" i="17"/>
  <c r="E52" i="24"/>
  <c r="T33" i="17"/>
  <c r="N25" i="17"/>
  <c r="E17" i="24"/>
  <c r="D17" i="24"/>
  <c r="Y28" i="17"/>
  <c r="Z28" i="17"/>
  <c r="F12" i="17"/>
  <c r="E5" i="24" s="1"/>
  <c r="M158" i="11"/>
  <c r="K158" i="13"/>
  <c r="L88" i="19" s="1"/>
  <c r="L87" i="19" s="1"/>
  <c r="Y20" i="17"/>
  <c r="Z20" i="17"/>
  <c r="Y34" i="17"/>
  <c r="Z34" i="17" s="1"/>
  <c r="Z158" i="13"/>
  <c r="AB88" i="19" s="1"/>
  <c r="AB87" i="19"/>
  <c r="Y26" i="17"/>
  <c r="Z26" i="17"/>
  <c r="R158" i="13"/>
  <c r="T88" i="19" s="1"/>
  <c r="T87" i="19" s="1"/>
  <c r="C158" i="13"/>
  <c r="D88" i="19" s="1"/>
  <c r="D87" i="19"/>
  <c r="V158" i="11"/>
  <c r="AA158" i="11"/>
  <c r="S34" i="17"/>
  <c r="T34" i="17"/>
  <c r="U158" i="11"/>
  <c r="T27" i="17"/>
  <c r="S158" i="11"/>
  <c r="E158" i="11"/>
  <c r="L14" i="14"/>
  <c r="F114" i="19" s="1"/>
  <c r="F113" i="19" s="1"/>
  <c r="K39" i="14"/>
  <c r="J39" i="14"/>
  <c r="I39" i="14"/>
  <c r="H39" i="14"/>
  <c r="G39" i="14"/>
  <c r="F39" i="14"/>
  <c r="K36" i="14"/>
  <c r="J36" i="14"/>
  <c r="I36" i="14"/>
  <c r="H36" i="14"/>
  <c r="G36" i="14"/>
  <c r="F36" i="14"/>
  <c r="K33" i="14"/>
  <c r="J33" i="14"/>
  <c r="I33" i="14"/>
  <c r="H33" i="14"/>
  <c r="G33" i="14"/>
  <c r="F33" i="14"/>
  <c r="K30" i="14"/>
  <c r="J30" i="14"/>
  <c r="I30" i="14"/>
  <c r="H30" i="14"/>
  <c r="G30" i="14"/>
  <c r="F30" i="14"/>
  <c r="K27" i="14"/>
  <c r="J27" i="14"/>
  <c r="I27" i="14"/>
  <c r="H27" i="14"/>
  <c r="G27" i="14"/>
  <c r="F27" i="14"/>
  <c r="K23" i="14"/>
  <c r="J23" i="14"/>
  <c r="I23" i="14"/>
  <c r="H23" i="14"/>
  <c r="G23" i="14"/>
  <c r="F23" i="14"/>
  <c r="L20" i="14"/>
  <c r="H114" i="19" s="1"/>
  <c r="H113" i="19" s="1"/>
  <c r="K20" i="14"/>
  <c r="J20" i="14"/>
  <c r="I20" i="14"/>
  <c r="H20" i="14"/>
  <c r="G20" i="14"/>
  <c r="F20" i="14"/>
  <c r="K17" i="14"/>
  <c r="J17" i="14"/>
  <c r="I17" i="14"/>
  <c r="H17" i="14"/>
  <c r="G17" i="14"/>
  <c r="F17" i="14"/>
  <c r="K8" i="14"/>
  <c r="J8" i="14"/>
  <c r="I8" i="14"/>
  <c r="H8" i="14"/>
  <c r="G8" i="14"/>
  <c r="F8" i="14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39" i="15"/>
  <c r="G38" i="15"/>
  <c r="G37" i="15"/>
  <c r="G36" i="15"/>
  <c r="G35" i="15"/>
  <c r="G34" i="15"/>
  <c r="G33" i="15"/>
  <c r="G32" i="15"/>
  <c r="G31" i="15"/>
  <c r="G30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M33" i="17"/>
  <c r="M32" i="17"/>
  <c r="N32" i="17"/>
  <c r="M30" i="17"/>
  <c r="E34" i="24" s="1"/>
  <c r="M28" i="17"/>
  <c r="N28" i="17"/>
  <c r="M22" i="17"/>
  <c r="N22" i="17" s="1"/>
  <c r="M19" i="17"/>
  <c r="E37" i="24" s="1"/>
  <c r="U16" i="28" s="1"/>
  <c r="M17" i="17"/>
  <c r="E36" i="24" s="1"/>
  <c r="S16" i="28" s="1"/>
  <c r="M15" i="17"/>
  <c r="N15" i="17" s="1"/>
  <c r="M13" i="17"/>
  <c r="N13" i="17" s="1"/>
  <c r="M12" i="17"/>
  <c r="N12" i="17" s="1"/>
  <c r="N26" i="17"/>
  <c r="E28" i="24"/>
  <c r="H16" i="28" s="1"/>
  <c r="N33" i="17"/>
  <c r="E39" i="24"/>
  <c r="Y16" i="28" s="1"/>
  <c r="N34" i="17"/>
  <c r="E40" i="24"/>
  <c r="AF157" i="1"/>
  <c r="M27" i="17"/>
  <c r="E33" i="24" s="1"/>
  <c r="N16" i="28" s="1"/>
  <c r="N27" i="17"/>
  <c r="M35" i="17"/>
  <c r="N35" i="17" s="1"/>
  <c r="M18" i="17"/>
  <c r="N18" i="17"/>
  <c r="AA157" i="1"/>
  <c r="AD157" i="1"/>
  <c r="AD158" i="1" s="1"/>
  <c r="AC157" i="1"/>
  <c r="AB157" i="1"/>
  <c r="AG157" i="1"/>
  <c r="AG158" i="1" s="1"/>
  <c r="L23" i="14"/>
  <c r="I114" i="19" s="1"/>
  <c r="I113" i="19" s="1"/>
  <c r="G36" i="17"/>
  <c r="H36" i="17"/>
  <c r="AB158" i="1"/>
  <c r="G41" i="17"/>
  <c r="H41" i="17" s="1"/>
  <c r="G37" i="17"/>
  <c r="H37" i="17"/>
  <c r="AC158" i="1"/>
  <c r="G35" i="17"/>
  <c r="AA158" i="1"/>
  <c r="L157" i="1"/>
  <c r="L158" i="1" s="1"/>
  <c r="N157" i="1"/>
  <c r="E157" i="1"/>
  <c r="G12" i="17" s="1"/>
  <c r="E158" i="1"/>
  <c r="I157" i="1"/>
  <c r="I158" i="1"/>
  <c r="U157" i="1"/>
  <c r="Y157" i="1"/>
  <c r="Y158" i="1" s="1"/>
  <c r="H157" i="1"/>
  <c r="G15" i="17" s="1"/>
  <c r="H158" i="1"/>
  <c r="K157" i="1"/>
  <c r="G18" i="17" s="1"/>
  <c r="J157" i="1"/>
  <c r="Z157" i="1"/>
  <c r="X157" i="1"/>
  <c r="G157" i="1"/>
  <c r="G158" i="1" s="1"/>
  <c r="F157" i="1"/>
  <c r="G13" i="17" s="1"/>
  <c r="V157" i="1"/>
  <c r="G30" i="17" s="1"/>
  <c r="H30" i="17" s="1"/>
  <c r="G31" i="17"/>
  <c r="H31" i="17" s="1"/>
  <c r="W158" i="1"/>
  <c r="G14" i="17"/>
  <c r="H14" i="17" s="1"/>
  <c r="G33" i="17"/>
  <c r="H33" i="17" s="1"/>
  <c r="G32" i="17"/>
  <c r="X158" i="1"/>
  <c r="G29" i="17"/>
  <c r="E16" i="24" s="1"/>
  <c r="U158" i="1"/>
  <c r="G16" i="17"/>
  <c r="G19" i="17"/>
  <c r="E14" i="24" s="1"/>
  <c r="G26" i="17"/>
  <c r="H26" i="17"/>
  <c r="G20" i="17"/>
  <c r="H20" i="17" s="1"/>
  <c r="M158" i="1"/>
  <c r="G21" i="17"/>
  <c r="H21" i="17" s="1"/>
  <c r="N158" i="1"/>
  <c r="F6" i="17"/>
  <c r="F4" i="19"/>
  <c r="H16" i="17"/>
  <c r="E12" i="24"/>
  <c r="H32" i="17"/>
  <c r="E18" i="24"/>
  <c r="T35" i="17" l="1"/>
  <c r="T21" i="17"/>
  <c r="K21" i="23"/>
  <c r="T134" i="19" s="1"/>
  <c r="G81" i="24"/>
  <c r="F81" i="24" s="1"/>
  <c r="K134" i="19"/>
  <c r="K19" i="23"/>
  <c r="D83" i="24"/>
  <c r="D84" i="24" s="1"/>
  <c r="E83" i="24"/>
  <c r="F83" i="24" s="1"/>
  <c r="O135" i="19"/>
  <c r="E79" i="24"/>
  <c r="E135" i="19"/>
  <c r="G39" i="17"/>
  <c r="E22" i="24" s="1"/>
  <c r="AE158" i="1"/>
  <c r="H18" i="17"/>
  <c r="E13" i="24"/>
  <c r="H15" i="17"/>
  <c r="E6" i="24"/>
  <c r="U17" i="28"/>
  <c r="W4" i="28"/>
  <c r="W5" i="27"/>
  <c r="D16" i="24"/>
  <c r="H29" i="17"/>
  <c r="H11" i="17"/>
  <c r="G5" i="27"/>
  <c r="G4" i="28"/>
  <c r="F6" i="24"/>
  <c r="G10" i="19" s="1"/>
  <c r="G9" i="19" s="1"/>
  <c r="P10" i="28"/>
  <c r="Z5" i="27"/>
  <c r="Z4" i="28"/>
  <c r="Z5" i="28" s="1"/>
  <c r="F17" i="24"/>
  <c r="R10" i="19" s="1"/>
  <c r="R9" i="19" s="1"/>
  <c r="H35" i="17"/>
  <c r="E51" i="24"/>
  <c r="F51" i="24" s="1"/>
  <c r="L62" i="19" s="1"/>
  <c r="L61" i="19" s="1"/>
  <c r="T24" i="17"/>
  <c r="T30" i="17"/>
  <c r="E55" i="24"/>
  <c r="O10" i="28" s="1"/>
  <c r="D37" i="24"/>
  <c r="N19" i="17"/>
  <c r="Q5" i="27"/>
  <c r="Q4" i="28"/>
  <c r="F12" i="24"/>
  <c r="M10" i="19" s="1"/>
  <c r="M9" i="19" s="1"/>
  <c r="E19" i="24"/>
  <c r="E7" i="24"/>
  <c r="V158" i="1"/>
  <c r="N30" i="17"/>
  <c r="J158" i="1"/>
  <c r="G17" i="17"/>
  <c r="H17" i="17" s="1"/>
  <c r="F40" i="24"/>
  <c r="S36" i="19" s="1"/>
  <c r="S35" i="19" s="1"/>
  <c r="AA16" i="28"/>
  <c r="AA17" i="28" s="1"/>
  <c r="Z16" i="28"/>
  <c r="Z17" i="28" s="1"/>
  <c r="F39" i="24"/>
  <c r="R36" i="19" s="1"/>
  <c r="R35" i="19" s="1"/>
  <c r="AA5" i="27"/>
  <c r="AA4" i="28"/>
  <c r="H19" i="17"/>
  <c r="E15" i="24"/>
  <c r="K158" i="1"/>
  <c r="D22" i="24"/>
  <c r="H39" i="17"/>
  <c r="G40" i="17"/>
  <c r="H40" i="17" s="1"/>
  <c r="AF158" i="1"/>
  <c r="H12" i="17"/>
  <c r="G34" i="17"/>
  <c r="H34" i="17" s="1"/>
  <c r="Z158" i="1"/>
  <c r="G38" i="17"/>
  <c r="H38" i="17" s="1"/>
  <c r="N17" i="17"/>
  <c r="T16" i="28"/>
  <c r="T17" i="28" s="1"/>
  <c r="F36" i="24"/>
  <c r="O36" i="19" s="1"/>
  <c r="O35" i="19" s="1"/>
  <c r="AL4" i="28"/>
  <c r="AL5" i="27"/>
  <c r="AL6" i="27" s="1"/>
  <c r="F23" i="24"/>
  <c r="X10" i="19" s="1"/>
  <c r="X9" i="19" s="1"/>
  <c r="AE4" i="28"/>
  <c r="AE5" i="27"/>
  <c r="I5" i="27"/>
  <c r="I4" i="28"/>
  <c r="F7" i="24"/>
  <c r="H10" i="19" s="1"/>
  <c r="H9" i="19" s="1"/>
  <c r="G10" i="28"/>
  <c r="G11" i="28" s="1"/>
  <c r="F44" i="24"/>
  <c r="E62" i="19" s="1"/>
  <c r="E61" i="19" s="1"/>
  <c r="I158" i="11"/>
  <c r="R16" i="17"/>
  <c r="D25" i="24"/>
  <c r="D158" i="10"/>
  <c r="M11" i="17"/>
  <c r="AK5" i="27"/>
  <c r="AK4" i="28"/>
  <c r="AD4" i="28"/>
  <c r="AD5" i="27"/>
  <c r="F19" i="24"/>
  <c r="T10" i="19" s="1"/>
  <c r="T9" i="19" s="1"/>
  <c r="M10" i="28"/>
  <c r="M11" i="28" s="1"/>
  <c r="F53" i="24"/>
  <c r="S22" i="17"/>
  <c r="N157" i="10"/>
  <c r="L20" i="17"/>
  <c r="M157" i="10"/>
  <c r="M20" i="17" s="1"/>
  <c r="R39" i="17"/>
  <c r="AE158" i="11"/>
  <c r="AE157" i="11"/>
  <c r="S39" i="17" s="1"/>
  <c r="D52" i="24"/>
  <c r="T25" i="17"/>
  <c r="N11" i="17"/>
  <c r="F32" i="24"/>
  <c r="K36" i="19" s="1"/>
  <c r="K35" i="19" s="1"/>
  <c r="P16" i="28"/>
  <c r="F34" i="24"/>
  <c r="Y5" i="27"/>
  <c r="Y4" i="28"/>
  <c r="M24" i="17"/>
  <c r="T36" i="17"/>
  <c r="AH5" i="27"/>
  <c r="AH4" i="28"/>
  <c r="AH5" i="28" s="1"/>
  <c r="F21" i="24"/>
  <c r="V10" i="19" s="1"/>
  <c r="V9" i="19" s="1"/>
  <c r="AB5" i="27"/>
  <c r="AB6" i="27" s="1"/>
  <c r="AB4" i="28"/>
  <c r="AB5" i="28" s="1"/>
  <c r="F18" i="24"/>
  <c r="S10" i="19" s="1"/>
  <c r="S9" i="19" s="1"/>
  <c r="U5" i="27"/>
  <c r="U4" i="28"/>
  <c r="F14" i="24"/>
  <c r="O10" i="19" s="1"/>
  <c r="O9" i="19" s="1"/>
  <c r="O16" i="28"/>
  <c r="O17" i="28" s="1"/>
  <c r="F33" i="24"/>
  <c r="L158" i="11"/>
  <c r="S19" i="17"/>
  <c r="T19" i="17" s="1"/>
  <c r="AG5" i="27"/>
  <c r="AG4" i="28"/>
  <c r="T4" i="28"/>
  <c r="T5" i="27"/>
  <c r="F13" i="24"/>
  <c r="N10" i="19" s="1"/>
  <c r="N9" i="19" s="1"/>
  <c r="AE11" i="28"/>
  <c r="AD10" i="28"/>
  <c r="AD11" i="28" s="1"/>
  <c r="F59" i="24"/>
  <c r="T62" i="19" s="1"/>
  <c r="T61" i="19" s="1"/>
  <c r="R16" i="28"/>
  <c r="L16" i="28"/>
  <c r="M16" i="17"/>
  <c r="N16" i="17" s="1"/>
  <c r="G157" i="13"/>
  <c r="W157" i="10"/>
  <c r="AB10" i="28"/>
  <c r="AB11" i="28" s="1"/>
  <c r="F58" i="24"/>
  <c r="S62" i="19" s="1"/>
  <c r="S61" i="19" s="1"/>
  <c r="V4" i="28"/>
  <c r="V5" i="28" s="1"/>
  <c r="V5" i="27"/>
  <c r="V6" i="27" s="1"/>
  <c r="F15" i="24"/>
  <c r="P10" i="19" s="1"/>
  <c r="P9" i="19" s="1"/>
  <c r="Z12" i="17"/>
  <c r="X32" i="17"/>
  <c r="X157" i="13"/>
  <c r="Z24" i="17"/>
  <c r="C10" i="28"/>
  <c r="C5" i="27"/>
  <c r="C4" i="28"/>
  <c r="F3" i="24"/>
  <c r="D10" i="19" s="1"/>
  <c r="D9" i="19" s="1"/>
  <c r="M16" i="28"/>
  <c r="F31" i="24"/>
  <c r="J36" i="19" s="1"/>
  <c r="J35" i="19" s="1"/>
  <c r="R14" i="17"/>
  <c r="G157" i="11"/>
  <c r="S14" i="17" s="1"/>
  <c r="L36" i="17"/>
  <c r="AB157" i="10"/>
  <c r="M36" i="17" s="1"/>
  <c r="AB158" i="10"/>
  <c r="C16" i="28"/>
  <c r="C17" i="28" s="1"/>
  <c r="F27" i="24"/>
  <c r="F36" i="19" s="1"/>
  <c r="F35" i="19" s="1"/>
  <c r="F13" i="17"/>
  <c r="F158" i="1"/>
  <c r="U157" i="10"/>
  <c r="S11" i="17"/>
  <c r="T11" i="17" s="1"/>
  <c r="D43" i="24"/>
  <c r="D158" i="11"/>
  <c r="D4" i="24"/>
  <c r="G11" i="17"/>
  <c r="D158" i="1"/>
  <c r="L29" i="17"/>
  <c r="P157" i="10"/>
  <c r="R5" i="27"/>
  <c r="R6" i="27" s="1"/>
  <c r="R4" i="28"/>
  <c r="F158" i="10"/>
  <c r="K7" i="23"/>
  <c r="F134" i="19" s="1"/>
  <c r="E76" i="24"/>
  <c r="F76" i="24" s="1"/>
  <c r="AF4" i="28"/>
  <c r="AF5" i="28" s="1"/>
  <c r="AF5" i="27"/>
  <c r="AF6" i="27" s="1"/>
  <c r="T15" i="17"/>
  <c r="I16" i="28"/>
  <c r="I17" i="28" s="1"/>
  <c r="F28" i="24"/>
  <c r="G36" i="19" s="1"/>
  <c r="G35" i="19" s="1"/>
  <c r="AF11" i="28"/>
  <c r="X10" i="28"/>
  <c r="X11" i="28" s="1"/>
  <c r="F56" i="24"/>
  <c r="Q62" i="19" s="1"/>
  <c r="Q61" i="19" s="1"/>
  <c r="Q157" i="13"/>
  <c r="Y25" i="17" s="1"/>
  <c r="Z25" i="17" s="1"/>
  <c r="E80" i="24"/>
  <c r="G134" i="19"/>
  <c r="G135" i="19" s="1"/>
  <c r="K16" i="28"/>
  <c r="T10" i="28"/>
  <c r="N157" i="13"/>
  <c r="I6" i="16"/>
  <c r="Q4" i="19"/>
  <c r="F77" i="24"/>
  <c r="C157" i="11"/>
  <c r="R10" i="17"/>
  <c r="B5" i="27"/>
  <c r="B4" i="28"/>
  <c r="Z158" i="10"/>
  <c r="N10" i="28"/>
  <c r="F54" i="24"/>
  <c r="I10" i="28"/>
  <c r="K13" i="23"/>
  <c r="L134" i="19" s="1"/>
  <c r="K135" i="19" s="1"/>
  <c r="I134" i="19"/>
  <c r="D78" i="24"/>
  <c r="E84" i="24" s="1"/>
  <c r="R134" i="19"/>
  <c r="C158" i="10"/>
  <c r="M10" i="17"/>
  <c r="F50" i="24"/>
  <c r="K62" i="19" s="1"/>
  <c r="K61" i="19" s="1"/>
  <c r="G157" i="10"/>
  <c r="K157" i="11"/>
  <c r="K11" i="23"/>
  <c r="J134" i="19" s="1"/>
  <c r="I135" i="19" s="1"/>
  <c r="F79" i="24"/>
  <c r="F10" i="17"/>
  <c r="C158" i="1"/>
  <c r="C157" i="1"/>
  <c r="F60" i="24"/>
  <c r="U62" i="19" s="1"/>
  <c r="U61" i="19" s="1"/>
  <c r="E78" i="24"/>
  <c r="F84" i="24" s="1"/>
  <c r="K18" i="23"/>
  <c r="Q134" i="19" s="1"/>
  <c r="P134" i="19"/>
  <c r="P135" i="19" s="1"/>
  <c r="D80" i="24"/>
  <c r="N4" i="28"/>
  <c r="N5" i="27"/>
  <c r="AB158" i="13"/>
  <c r="AD88" i="19" s="1"/>
  <c r="AD87" i="19" s="1"/>
  <c r="F5" i="17"/>
  <c r="H134" i="19"/>
  <c r="L10" i="17"/>
  <c r="E5" i="16"/>
  <c r="F26" i="24"/>
  <c r="E36" i="19" s="1"/>
  <c r="E35" i="19" s="1"/>
  <c r="T157" i="11"/>
  <c r="S28" i="17" s="1"/>
  <c r="T28" i="17" s="1"/>
  <c r="X157" i="11"/>
  <c r="G17" i="28"/>
  <c r="Y10" i="28"/>
  <c r="F57" i="24"/>
  <c r="R62" i="19" s="1"/>
  <c r="R61" i="19" s="1"/>
  <c r="E48" i="24"/>
  <c r="D11" i="24"/>
  <c r="T157" i="1"/>
  <c r="S157" i="1"/>
  <c r="S158" i="1" s="1"/>
  <c r="D9" i="24"/>
  <c r="R157" i="1"/>
  <c r="Q157" i="1"/>
  <c r="G24" i="17" s="1"/>
  <c r="H24" i="17" s="1"/>
  <c r="P157" i="1"/>
  <c r="G23" i="17" s="1"/>
  <c r="F23" i="17"/>
  <c r="H23" i="17" s="1"/>
  <c r="P158" i="1"/>
  <c r="F22" i="17"/>
  <c r="O157" i="1"/>
  <c r="G22" i="17" s="1"/>
  <c r="E8" i="24" s="1"/>
  <c r="S7" i="14"/>
  <c r="D164" i="19" s="1"/>
  <c r="D63" i="24"/>
  <c r="G121" i="26" s="1"/>
  <c r="P7" i="14"/>
  <c r="D161" i="19" s="1"/>
  <c r="E62" i="24"/>
  <c r="D64" i="24"/>
  <c r="H121" i="26" s="1"/>
  <c r="H122" i="26" s="1"/>
  <c r="Q7" i="14"/>
  <c r="D162" i="19" s="1"/>
  <c r="T7" i="14"/>
  <c r="D165" i="19" s="1"/>
  <c r="D65" i="24"/>
  <c r="I121" i="26" s="1"/>
  <c r="X7" i="14"/>
  <c r="D169" i="19" s="1"/>
  <c r="D67" i="24"/>
  <c r="W7" i="14"/>
  <c r="D168" i="19" s="1"/>
  <c r="E67" i="24"/>
  <c r="Z7" i="14"/>
  <c r="D171" i="19" s="1"/>
  <c r="D70" i="24"/>
  <c r="O121" i="26" s="1"/>
  <c r="O122" i="26" s="1"/>
  <c r="AA7" i="14"/>
  <c r="D172" i="19" s="1"/>
  <c r="D71" i="24"/>
  <c r="P121" i="26" s="1"/>
  <c r="P122" i="26" s="1"/>
  <c r="S122" i="26"/>
  <c r="AC7" i="14"/>
  <c r="D174" i="19" s="1"/>
  <c r="D72" i="24"/>
  <c r="R121" i="26" s="1"/>
  <c r="R122" i="26" s="1"/>
  <c r="L33" i="14"/>
  <c r="L114" i="19" s="1"/>
  <c r="L113" i="19" s="1"/>
  <c r="L36" i="14"/>
  <c r="M114" i="19" s="1"/>
  <c r="M113" i="19" s="1"/>
  <c r="E73" i="24"/>
  <c r="J121" i="26" s="1"/>
  <c r="K122" i="26" s="1"/>
  <c r="D74" i="24"/>
  <c r="T121" i="26" s="1"/>
  <c r="T122" i="26" s="1"/>
  <c r="L30" i="14"/>
  <c r="K114" i="19" s="1"/>
  <c r="K113" i="19" s="1"/>
  <c r="U7" i="14"/>
  <c r="D166" i="19" s="1"/>
  <c r="L11" i="14"/>
  <c r="E114" i="19" s="1"/>
  <c r="E113" i="19" s="1"/>
  <c r="L8" i="14"/>
  <c r="D114" i="19" s="1"/>
  <c r="D113" i="19" s="1"/>
  <c r="D121" i="26"/>
  <c r="AD7" i="14"/>
  <c r="D175" i="19" s="1"/>
  <c r="L39" i="14"/>
  <c r="N114" i="19" s="1"/>
  <c r="N113" i="19" s="1"/>
  <c r="F72" i="24"/>
  <c r="AB7" i="14"/>
  <c r="D173" i="19" s="1"/>
  <c r="L27" i="14"/>
  <c r="J114" i="19" s="1"/>
  <c r="J113" i="19" s="1"/>
  <c r="Y7" i="14"/>
  <c r="D170" i="19" s="1"/>
  <c r="F66" i="24"/>
  <c r="V7" i="14"/>
  <c r="D167" i="19" s="1"/>
  <c r="L17" i="14"/>
  <c r="G114" i="19" s="1"/>
  <c r="G113" i="19" s="1"/>
  <c r="R7" i="14"/>
  <c r="D163" i="19" s="1"/>
  <c r="T39" i="17" l="1"/>
  <c r="F80" i="24"/>
  <c r="F78" i="24"/>
  <c r="S32" i="17"/>
  <c r="T32" i="17" s="1"/>
  <c r="X158" i="11"/>
  <c r="X158" i="13"/>
  <c r="Z88" i="19" s="1"/>
  <c r="Z87" i="19" s="1"/>
  <c r="Y32" i="17"/>
  <c r="W158" i="10"/>
  <c r="E16" i="28"/>
  <c r="E17" i="28" s="1"/>
  <c r="F25" i="24"/>
  <c r="D36" i="19" s="1"/>
  <c r="D35" i="19" s="1"/>
  <c r="F73" i="24"/>
  <c r="J5" i="27"/>
  <c r="J4" i="28"/>
  <c r="H10" i="17"/>
  <c r="N11" i="28"/>
  <c r="E10" i="28"/>
  <c r="F43" i="24"/>
  <c r="D62" i="19" s="1"/>
  <c r="D61" i="19" s="1"/>
  <c r="Z32" i="17"/>
  <c r="Y14" i="17"/>
  <c r="Z14" i="17" s="1"/>
  <c r="G158" i="13"/>
  <c r="H88" i="19" s="1"/>
  <c r="H87" i="19" s="1"/>
  <c r="D181" i="19"/>
  <c r="M36" i="19"/>
  <c r="M35" i="19" s="1"/>
  <c r="T16" i="17"/>
  <c r="D46" i="24"/>
  <c r="R5" i="28"/>
  <c r="F4" i="28"/>
  <c r="G5" i="28" s="1"/>
  <c r="F5" i="27"/>
  <c r="AJ4" i="28"/>
  <c r="AJ5" i="28" s="1"/>
  <c r="AJ5" i="27"/>
  <c r="F22" i="24"/>
  <c r="W10" i="19" s="1"/>
  <c r="W9" i="19" s="1"/>
  <c r="M5" i="27"/>
  <c r="N6" i="27" s="1"/>
  <c r="M4" i="28"/>
  <c r="S135" i="19"/>
  <c r="D41" i="24"/>
  <c r="N36" i="17"/>
  <c r="D180" i="19"/>
  <c r="L36" i="19"/>
  <c r="L35" i="19" s="1"/>
  <c r="P17" i="28"/>
  <c r="M158" i="10"/>
  <c r="G6" i="27"/>
  <c r="P5" i="27"/>
  <c r="P4" i="28"/>
  <c r="P158" i="10"/>
  <c r="M23" i="17"/>
  <c r="C5" i="28"/>
  <c r="G27" i="17"/>
  <c r="E10" i="24" s="1"/>
  <c r="F10" i="24" s="1"/>
  <c r="N10" i="17"/>
  <c r="Y22" i="17"/>
  <c r="Z22" i="17" s="1"/>
  <c r="N158" i="13"/>
  <c r="P88" i="19" s="1"/>
  <c r="P87" i="19" s="1"/>
  <c r="C6" i="27"/>
  <c r="AH6" i="27"/>
  <c r="N20" i="17"/>
  <c r="AL5" i="28"/>
  <c r="V16" i="28"/>
  <c r="V17" i="28" s="1"/>
  <c r="F37" i="24"/>
  <c r="P36" i="19" s="1"/>
  <c r="P35" i="19" s="1"/>
  <c r="Z6" i="27"/>
  <c r="M29" i="17"/>
  <c r="N29" i="17" s="1"/>
  <c r="U158" i="10"/>
  <c r="F70" i="24"/>
  <c r="H135" i="19"/>
  <c r="K158" i="11"/>
  <c r="S18" i="17"/>
  <c r="T158" i="11"/>
  <c r="D5" i="24"/>
  <c r="F5" i="24" s="1"/>
  <c r="F10" i="19" s="1"/>
  <c r="F9" i="19" s="1"/>
  <c r="H13" i="17"/>
  <c r="G158" i="11"/>
  <c r="U5" i="28"/>
  <c r="N158" i="10"/>
  <c r="M21" i="17"/>
  <c r="AK6" i="27"/>
  <c r="AB17" i="28"/>
  <c r="O11" i="28"/>
  <c r="F55" i="24"/>
  <c r="X4" i="28"/>
  <c r="X5" i="28" s="1"/>
  <c r="X5" i="27"/>
  <c r="X6" i="27" s="1"/>
  <c r="F16" i="24"/>
  <c r="Q10" i="19" s="1"/>
  <c r="Q9" i="19" s="1"/>
  <c r="D184" i="19"/>
  <c r="O62" i="19"/>
  <c r="O61" i="19" s="1"/>
  <c r="Q158" i="1"/>
  <c r="G158" i="10"/>
  <c r="M14" i="17"/>
  <c r="N14" i="17" s="1"/>
  <c r="U6" i="27"/>
  <c r="N24" i="17"/>
  <c r="E30" i="24"/>
  <c r="F30" i="24" s="1"/>
  <c r="I36" i="19" s="1"/>
  <c r="I35" i="19" s="1"/>
  <c r="K10" i="28"/>
  <c r="F52" i="24"/>
  <c r="M62" i="19" s="1"/>
  <c r="M61" i="19" s="1"/>
  <c r="T22" i="17"/>
  <c r="E49" i="24"/>
  <c r="I5" i="28"/>
  <c r="H4" i="28"/>
  <c r="H5" i="27"/>
  <c r="P11" i="28"/>
  <c r="AI4" i="28"/>
  <c r="AI5" i="27"/>
  <c r="S10" i="17"/>
  <c r="T10" i="17" s="1"/>
  <c r="E43" i="24"/>
  <c r="D10" i="28" s="1"/>
  <c r="AD5" i="28"/>
  <c r="S5" i="27"/>
  <c r="S6" i="27" s="1"/>
  <c r="S4" i="28"/>
  <c r="S5" i="28" s="1"/>
  <c r="F71" i="24"/>
  <c r="F65" i="24"/>
  <c r="E4" i="24"/>
  <c r="G10" i="17"/>
  <c r="C158" i="11"/>
  <c r="Q158" i="13"/>
  <c r="S88" i="19" s="1"/>
  <c r="S87" i="19" s="1"/>
  <c r="E4" i="28"/>
  <c r="E5" i="27"/>
  <c r="F4" i="24"/>
  <c r="E10" i="19" s="1"/>
  <c r="E9" i="19" s="1"/>
  <c r="E45" i="24"/>
  <c r="T14" i="17"/>
  <c r="Y5" i="28"/>
  <c r="D183" i="19"/>
  <c r="N62" i="19"/>
  <c r="N61" i="19" s="1"/>
  <c r="I6" i="27"/>
  <c r="AC5" i="27"/>
  <c r="AD6" i="27" s="1"/>
  <c r="AC4" i="28"/>
  <c r="Z11" i="28"/>
  <c r="Y11" i="28"/>
  <c r="U10" i="28"/>
  <c r="F48" i="24"/>
  <c r="I62" i="19" s="1"/>
  <c r="I61" i="19" s="1"/>
  <c r="H27" i="17"/>
  <c r="T158" i="1"/>
  <c r="K10" i="19"/>
  <c r="K9" i="19" s="1"/>
  <c r="D178" i="19"/>
  <c r="R158" i="1"/>
  <c r="G25" i="17"/>
  <c r="O158" i="1"/>
  <c r="D8" i="24"/>
  <c r="H22" i="17"/>
  <c r="F63" i="24"/>
  <c r="F64" i="24"/>
  <c r="F74" i="24"/>
  <c r="F67" i="24"/>
  <c r="G122" i="26"/>
  <c r="I122" i="26"/>
  <c r="E122" i="26"/>
  <c r="F122" i="26"/>
  <c r="F62" i="24"/>
  <c r="F8" i="24" l="1"/>
  <c r="I10" i="19" s="1"/>
  <c r="I9" i="19" s="1"/>
  <c r="K4" i="28"/>
  <c r="K5" i="28" s="1"/>
  <c r="K5" i="27"/>
  <c r="K6" i="27" s="1"/>
  <c r="T6" i="27"/>
  <c r="N23" i="17"/>
  <c r="E29" i="24"/>
  <c r="E11" i="28"/>
  <c r="Y6" i="27"/>
  <c r="R10" i="28"/>
  <c r="R11" i="28" s="1"/>
  <c r="F46" i="24"/>
  <c r="G62" i="19" s="1"/>
  <c r="G61" i="19" s="1"/>
  <c r="E38" i="24"/>
  <c r="N21" i="17"/>
  <c r="AJ6" i="27"/>
  <c r="E35" i="24"/>
  <c r="N31" i="17"/>
  <c r="H10" i="28"/>
  <c r="K11" i="28" s="1"/>
  <c r="F49" i="24"/>
  <c r="J62" i="19" s="1"/>
  <c r="J61" i="19" s="1"/>
  <c r="T5" i="28"/>
  <c r="AD16" i="28"/>
  <c r="AD17" i="28" s="1"/>
  <c r="F41" i="24"/>
  <c r="T36" i="19" s="1"/>
  <c r="T35" i="19" s="1"/>
  <c r="E47" i="24"/>
  <c r="T18" i="17"/>
  <c r="B10" i="28"/>
  <c r="C11" i="28" s="1"/>
  <c r="F45" i="24"/>
  <c r="F62" i="19" s="1"/>
  <c r="F61" i="19" s="1"/>
  <c r="D4" i="28"/>
  <c r="E5" i="28" s="1"/>
  <c r="D5" i="27"/>
  <c r="E6" i="27" s="1"/>
  <c r="D185" i="19"/>
  <c r="P62" i="19"/>
  <c r="P61" i="19" s="1"/>
  <c r="AK5" i="28"/>
  <c r="N5" i="28"/>
  <c r="V11" i="28"/>
  <c r="U11" i="28"/>
  <c r="E11" i="24"/>
  <c r="H28" i="17"/>
  <c r="E9" i="24"/>
  <c r="H25" i="17"/>
  <c r="J16" i="28" l="1"/>
  <c r="F29" i="24"/>
  <c r="H36" i="19" s="1"/>
  <c r="H35" i="19" s="1"/>
  <c r="F11" i="24"/>
  <c r="D179" i="19" s="1"/>
  <c r="O4" i="28"/>
  <c r="O5" i="27"/>
  <c r="Q16" i="28"/>
  <c r="F35" i="24"/>
  <c r="W16" i="28"/>
  <c r="F38" i="24"/>
  <c r="Q36" i="19" s="1"/>
  <c r="Q35" i="19" s="1"/>
  <c r="F9" i="24"/>
  <c r="L5" i="27"/>
  <c r="L4" i="28"/>
  <c r="S10" i="28"/>
  <c r="F47" i="24"/>
  <c r="H62" i="19" s="1"/>
  <c r="H61" i="19" s="1"/>
  <c r="J11" i="28"/>
  <c r="I11" i="28"/>
  <c r="J10" i="19"/>
  <c r="J9" i="19" s="1"/>
  <c r="D177" i="19"/>
  <c r="O5" i="28" l="1"/>
  <c r="P5" i="28"/>
  <c r="D182" i="19"/>
  <c r="N36" i="19"/>
  <c r="N35" i="19" s="1"/>
  <c r="L6" i="27"/>
  <c r="M6" i="27"/>
  <c r="X17" i="28"/>
  <c r="W17" i="28"/>
  <c r="Q17" i="28"/>
  <c r="R17" i="28"/>
  <c r="O6" i="27"/>
  <c r="P6" i="27"/>
  <c r="L10" i="19"/>
  <c r="L9" i="19" s="1"/>
  <c r="S11" i="28"/>
  <c r="T11" i="28"/>
  <c r="L5" i="28"/>
  <c r="M5" i="28"/>
  <c r="M17" i="28"/>
  <c r="L17" i="28"/>
  <c r="K17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 Owino</author>
  </authors>
  <commentList>
    <comment ref="D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Mary Owino:</t>
        </r>
        <r>
          <rPr>
            <sz val="9"/>
            <color indexed="81"/>
            <rFont val="Tahoma"/>
            <family val="2"/>
          </rPr>
          <t xml:space="preserve">
Denominator for appointment kept
</t>
        </r>
      </text>
    </comment>
    <comment ref="C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Mary Owino:</t>
        </r>
        <r>
          <rPr>
            <sz val="9"/>
            <color indexed="81"/>
            <rFont val="Tahoma"/>
            <family val="2"/>
          </rPr>
          <t xml:space="preserve">
Denomiantor for eligible for IPT</t>
        </r>
      </text>
    </comment>
    <comment ref="D10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Mary Owino:</t>
        </r>
        <r>
          <rPr>
            <sz val="9"/>
            <color indexed="81"/>
            <rFont val="Tahoma"/>
            <family val="2"/>
          </rPr>
          <t xml:space="preserve">
We can have this for the cascade too as a percentage and alos a denominator for 1.5
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Mary Owino:</t>
        </r>
        <r>
          <rPr>
            <sz val="9"/>
            <color indexed="81"/>
            <rFont val="Tahoma"/>
            <family val="2"/>
          </rPr>
          <t xml:space="preserve">
You don’t need this for analytics /summary  but be used for denominator for 1.3</t>
        </r>
      </text>
    </comment>
    <comment ref="L14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Mary Owino:</t>
        </r>
        <r>
          <rPr>
            <sz val="9"/>
            <color indexed="81"/>
            <rFont val="Tahoma"/>
            <family val="2"/>
          </rPr>
          <t xml:space="preserve">
Denominator will be those on ART in Q1 above
</t>
        </r>
      </text>
    </comment>
    <comment ref="D16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Mary Owino:</t>
        </r>
        <r>
          <rPr>
            <sz val="9"/>
            <color indexed="81"/>
            <rFont val="Tahoma"/>
            <family val="2"/>
          </rPr>
          <t xml:space="preserve">
You need this as  denominator for Q1.6 but not for analytics</t>
        </r>
      </text>
    </comment>
    <comment ref="D18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Mary Owino:</t>
        </r>
        <r>
          <rPr>
            <sz val="9"/>
            <color indexed="81"/>
            <rFont val="Tahoma"/>
            <family val="2"/>
          </rPr>
          <t xml:space="preserve">
Plus use this too as a denominator for those on EAC  Q 1.8
</t>
        </r>
      </text>
    </comment>
    <comment ref="D2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Mary Owino:</t>
        </r>
        <r>
          <rPr>
            <sz val="9"/>
            <color indexed="81"/>
            <rFont val="Tahoma"/>
            <family val="2"/>
          </rPr>
          <t xml:space="preserve">
 plus use this  as a denominator for eligible in 1.3
</t>
        </r>
      </text>
    </comment>
    <comment ref="H24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Mary Owino:</t>
        </r>
        <r>
          <rPr>
            <sz val="9"/>
            <color indexed="81"/>
            <rFont val="Tahoma"/>
            <family val="2"/>
          </rPr>
          <t xml:space="preserve">
Denominator derived from those assesed in Q1.1
</t>
        </r>
      </text>
    </comment>
    <comment ref="D25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Mary Owino:</t>
        </r>
        <r>
          <rPr>
            <sz val="9"/>
            <color indexed="81"/>
            <rFont val="Tahoma"/>
            <family val="2"/>
          </rPr>
          <t xml:space="preserve">
Have this as a denominator for Q1.2  to asses coverage
 of PIA screening</t>
        </r>
      </text>
    </comment>
    <comment ref="L25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Mary Owino:</t>
        </r>
        <r>
          <rPr>
            <sz val="9"/>
            <color indexed="81"/>
            <rFont val="Tahoma"/>
            <family val="2"/>
          </rPr>
          <t xml:space="preserve">
Use the yes response as a denominator for Q1.2 below
</t>
        </r>
      </text>
    </comment>
    <comment ref="H26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Mary Owino:</t>
        </r>
        <r>
          <rPr>
            <sz val="9"/>
            <color indexed="81"/>
            <rFont val="Tahoma"/>
            <family val="2"/>
          </rPr>
          <t xml:space="preserve">
Use the response 'Yes' for denominator to Q1.2
</t>
        </r>
      </text>
    </comment>
    <comment ref="L26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Mary Owino:</t>
        </r>
        <r>
          <rPr>
            <sz val="9"/>
            <color indexed="81"/>
            <rFont val="Tahoma"/>
            <family val="2"/>
          </rPr>
          <t xml:space="preserve">
Also use as denominator for Q1.3
</t>
        </r>
      </text>
    </comment>
    <comment ref="D27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Mary Owino:</t>
        </r>
        <r>
          <rPr>
            <sz val="9"/>
            <color indexed="81"/>
            <rFont val="Tahoma"/>
            <family val="2"/>
          </rPr>
          <t xml:space="preserve">
Please note the denominator to be use as per Q1.1 (WRA- 15-49) for accurate FP coverage
</t>
        </r>
      </text>
    </comment>
    <comment ref="L27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Mary Owino:</t>
        </r>
        <r>
          <rPr>
            <sz val="9"/>
            <color indexed="81"/>
            <rFont val="Tahoma"/>
            <family val="2"/>
          </rPr>
          <t xml:space="preserve">
From the APOC check list any with yes for sexual activity beomes numerator
</t>
        </r>
      </text>
    </comment>
    <comment ref="D28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Mary Owino:</t>
        </r>
        <r>
          <rPr>
            <sz val="9"/>
            <color indexed="81"/>
            <rFont val="Tahoma"/>
            <family val="2"/>
          </rPr>
          <t xml:space="preserve">
Use this as a denomiantor for Q1.5, i.e Cacx screening uptake
</t>
        </r>
      </text>
    </comment>
    <comment ref="L28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Mary Owino:</t>
        </r>
        <r>
          <rPr>
            <sz val="9"/>
            <color indexed="81"/>
            <rFont val="Tahoma"/>
            <family val="2"/>
          </rPr>
          <t xml:space="preserve">
Denominator will be from yes responses in Q1.3
</t>
        </r>
      </text>
    </comment>
    <comment ref="L30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Mary Owino:</t>
        </r>
        <r>
          <rPr>
            <sz val="9"/>
            <color indexed="81"/>
            <rFont val="Tahoma"/>
            <family val="2"/>
          </rPr>
          <t xml:space="preserve">
Denominator will be from Q1.5
</t>
        </r>
      </text>
    </comment>
    <comment ref="D31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Mary Owino:</t>
        </r>
        <r>
          <rPr>
            <sz val="9"/>
            <color indexed="81"/>
            <rFont val="Tahoma"/>
            <family val="2"/>
          </rPr>
          <t xml:space="preserve">
Use those categorized in Q1.1 as denominator
</t>
        </r>
      </text>
    </comment>
    <comment ref="D32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Mary Owino:</t>
        </r>
        <r>
          <rPr>
            <sz val="9"/>
            <color indexed="81"/>
            <rFont val="Tahoma"/>
            <family val="2"/>
          </rPr>
          <t xml:space="preserve">
Use stable clients in Q1.2 as the denomiantor
</t>
        </r>
      </text>
    </comment>
  </commentList>
</comments>
</file>

<file path=xl/sharedStrings.xml><?xml version="1.0" encoding="utf-8"?>
<sst xmlns="http://schemas.openxmlformats.org/spreadsheetml/2006/main" count="4703" uniqueCount="1207">
  <si>
    <t>Height/Weight/BMI /MUAC/Growth curve</t>
  </si>
  <si>
    <t xml:space="preserve">Nutrition intervention </t>
  </si>
  <si>
    <t>TB screening done</t>
  </si>
  <si>
    <t>Adherence assessment</t>
  </si>
  <si>
    <t>PHDP</t>
  </si>
  <si>
    <t>STI screening</t>
  </si>
  <si>
    <t>Pediatric dose adjustment</t>
  </si>
  <si>
    <t>Diagnostic work up for suspected TB</t>
  </si>
  <si>
    <t>IPT for negative TB screen</t>
  </si>
  <si>
    <t>Height/Weight/BMI /MUAC</t>
  </si>
  <si>
    <t>%</t>
  </si>
  <si>
    <t>File</t>
  </si>
  <si>
    <t xml:space="preserve">    Y    N</t>
  </si>
  <si>
    <t>Y    N   NA</t>
  </si>
  <si>
    <t>Y    N</t>
  </si>
  <si>
    <t>Virally suppressed</t>
  </si>
  <si>
    <t>CD4/Viral load uptodate</t>
  </si>
  <si>
    <t>Partner tested or is a KP</t>
  </si>
  <si>
    <t>Children tested or are KP</t>
  </si>
  <si>
    <t>Disclosure documented</t>
  </si>
  <si>
    <t>PAEDIATRIC CHART REVIEW                                                FACILITY                                                                DATE</t>
  </si>
  <si>
    <t>Partner tested or is KP</t>
  </si>
  <si>
    <t>HEI on prophylaxis</t>
  </si>
  <si>
    <t>HEI diagnosed with HIV btn 0 and 18 months</t>
  </si>
  <si>
    <t>Positive infant on ART</t>
  </si>
  <si>
    <t>HEI on exclusive breast feeding at 6 months</t>
  </si>
  <si>
    <t>PMTCT CHART REVIEW                                                FACILITY                                                                DATE</t>
  </si>
  <si>
    <t>Siblings tested or are KP</t>
  </si>
  <si>
    <t>Correct ART regimen</t>
  </si>
  <si>
    <t xml:space="preserve">Adolescent checklist available </t>
  </si>
  <si>
    <t xml:space="preserve">                  ADOLESCENT CHART REVIEW                                                                FACILITY                                                                                     DATE             </t>
  </si>
  <si>
    <t>Health Facility</t>
  </si>
  <si>
    <t>Workload</t>
  </si>
  <si>
    <t>No tested</t>
  </si>
  <si>
    <t>Coverage (Tested/Workload)</t>
  </si>
  <si>
    <t>No positive</t>
  </si>
  <si>
    <t>% positive</t>
  </si>
  <si>
    <t>% of deliveries with accurately filled partographs</t>
  </si>
  <si>
    <t xml:space="preserve">Expected number of HIV exposed infants between 0 and 18 months in the facility catchment area </t>
  </si>
  <si>
    <t xml:space="preserve">Population Size </t>
  </si>
  <si>
    <t>Sample size for a 95% CI to have width of 0.16</t>
  </si>
  <si>
    <t>All</t>
  </si>
  <si>
    <t xml:space="preserve">5000 or more </t>
  </si>
  <si>
    <t>% Proficiency Testing</t>
  </si>
  <si>
    <t>No linked</t>
  </si>
  <si>
    <t>% linked</t>
  </si>
  <si>
    <t>No initiated on ART</t>
  </si>
  <si>
    <t>% initiated on ART</t>
  </si>
  <si>
    <t>Viral load uptodate</t>
  </si>
  <si>
    <t>HEI received PCR results by 6 -8 weeks</t>
  </si>
  <si>
    <t>Pregnancy Intention asessment done during the last Visit</t>
  </si>
  <si>
    <t>PHDP assessed</t>
  </si>
  <si>
    <t>Y  N</t>
  </si>
  <si>
    <t>Appointment Kept</t>
  </si>
  <si>
    <t>Appointment kept</t>
  </si>
  <si>
    <t>Y</t>
  </si>
  <si>
    <t>N</t>
  </si>
  <si>
    <t>NA</t>
  </si>
  <si>
    <t>Age</t>
  </si>
  <si>
    <t>Case in MDT/EAC</t>
  </si>
  <si>
    <t>Caregiver treatment literacy</t>
  </si>
  <si>
    <t>Care giver in support group</t>
  </si>
  <si>
    <t>Member of a support group</t>
  </si>
  <si>
    <t>Antibody +ve at 18 months confirmed by PCR</t>
  </si>
  <si>
    <t>HEI received PCR results by 6 Months</t>
  </si>
  <si>
    <t>HEI received PCR results by 12 Months</t>
  </si>
  <si>
    <t>Mother on Modern FP</t>
  </si>
  <si>
    <t xml:space="preserve">Y    </t>
  </si>
  <si>
    <t xml:space="preserve"> NA</t>
  </si>
  <si>
    <t xml:space="preserve"> N   </t>
  </si>
  <si>
    <t>Appointment Booked</t>
  </si>
  <si>
    <t>Enrolled in a PSSG</t>
  </si>
  <si>
    <t>Total</t>
  </si>
  <si>
    <t>Number</t>
  </si>
  <si>
    <t>County</t>
  </si>
  <si>
    <t>Sub County</t>
  </si>
  <si>
    <t>Facility</t>
  </si>
  <si>
    <t>TB Screening</t>
  </si>
  <si>
    <t>If screened positive to TB</t>
  </si>
  <si>
    <t>CD4</t>
  </si>
  <si>
    <t xml:space="preserve">3.0 Has the client been on ART for the last 1 year? </t>
  </si>
  <si>
    <t>Partner Testing</t>
  </si>
  <si>
    <t>Reproductive Health</t>
  </si>
  <si>
    <t>Retention</t>
  </si>
  <si>
    <t>2.0. Did the patient receive a baseline CD4 test</t>
  </si>
  <si>
    <t>Nutrition asessement and intervention</t>
  </si>
  <si>
    <t>Was client categorization done?</t>
  </si>
  <si>
    <t>Is the client stable?</t>
  </si>
  <si>
    <t>Is the client enrolled on DMOC</t>
  </si>
  <si>
    <t>Adults</t>
  </si>
  <si>
    <t>Differenciated care model</t>
  </si>
  <si>
    <t>Pediatric dose adjustment documented</t>
  </si>
  <si>
    <t xml:space="preserve">Is the ART regimen  correct?  </t>
  </si>
  <si>
    <t>Child enrolled in a psycho social support group</t>
  </si>
  <si>
    <t>Care giver enrolled in a caregiver support group</t>
  </si>
  <si>
    <t>2.0. Did the child receive a baseline CD4 test</t>
  </si>
  <si>
    <t xml:space="preserve">3.0 Has the child been on ART for the last 1 year? </t>
  </si>
  <si>
    <t>5.0 Was the adolescent screened for TB using ICF card at last visit in review period?</t>
  </si>
  <si>
    <t>5.1 Did the adolescent have a negative TB screen result at last visit?</t>
  </si>
  <si>
    <t>5.2 If yes Q 5.1 (negative TB screen) Is the adolescent on IPT or been on IPT in last 2 years?</t>
  </si>
  <si>
    <t xml:space="preserve">3.0 Was the adolescent on ART before start of the review period? </t>
  </si>
  <si>
    <t>4.0  Has the adolescent been on ART for 12 or more months? (If not on ART, select NA)</t>
  </si>
  <si>
    <t>6.2 If yes Q 6.1, Did  the adolescent receive nutritional support (Suppl or Therap. food)?</t>
  </si>
  <si>
    <t>Did the client  screen positive for TB?</t>
  </si>
  <si>
    <t>If yes, to 8, Was a diagnostic work up for suspected TB done?</t>
  </si>
  <si>
    <t>2.0. Did the adolescent receive a baseline CD4 test?</t>
  </si>
  <si>
    <t>Adherence assessment done?</t>
  </si>
  <si>
    <t>Pediatric dose adjustment documented?</t>
  </si>
  <si>
    <t xml:space="preserve">3.0 Has the adolescent been on ART for the last 1 year? </t>
  </si>
  <si>
    <t>SN</t>
  </si>
  <si>
    <t>Key</t>
  </si>
  <si>
    <t>Numerator/Denominator Definition</t>
  </si>
  <si>
    <t xml:space="preserve">Total          </t>
  </si>
  <si>
    <t>Num</t>
  </si>
  <si>
    <t>Den</t>
  </si>
  <si>
    <t xml:space="preserve">Note: 3.7 and 3.8 indicators are assessed using the PMTCT File review tool as per the File review SOP. </t>
  </si>
  <si>
    <t>Performance Measure</t>
  </si>
  <si>
    <t>Adult Care and Treatment</t>
  </si>
  <si>
    <t>;</t>
  </si>
  <si>
    <t>Pediatric Care and Treatment</t>
  </si>
  <si>
    <t>EMTCT</t>
  </si>
  <si>
    <t>Other Program Areas</t>
  </si>
  <si>
    <t>Number of pregnant women attending fourth ANC Visit during the review period (Source: ANC Register column (d) Number of ANC visits = 4)</t>
  </si>
  <si>
    <t>Number of expected pregnant women in the facility catchment population during the review period (Source: AWP planning data)</t>
  </si>
  <si>
    <t>% of pregnant women attending fourth ANC visit</t>
  </si>
  <si>
    <t>Number of expected deliveries in the facility catchment population during the review period (Source: AWP planning data)</t>
  </si>
  <si>
    <t>% of skilled deliveries within the facility catchment population</t>
  </si>
  <si>
    <t>Number of deliveries with partographs accurately filled during the review period (Source: Maternity file reviews)</t>
  </si>
  <si>
    <t>Number of deliveries in the facility during the review period (Source: Maternity register)</t>
  </si>
  <si>
    <t># of mother-newborn pair reviewed 7-14 days of birth [Source: PNC register column (g)-date of delivery and column (a)-date of visit =7-14 days after delivery]</t>
  </si>
  <si>
    <t>Expected number of deliveries in the facility catchment (Source: AWP planning data)</t>
  </si>
  <si>
    <t>% of Mother-newborn pairs reviewed  by health care provider 7-14 days of birth</t>
  </si>
  <si>
    <t>% of pregnant women whose partners have been tested for HIV or who are known positive.</t>
  </si>
  <si>
    <t>Number of HIV infected pregnant women who were receiving HAART (Source: ANC register column (aa) dispensed ARVs = HAART )</t>
  </si>
  <si>
    <t>Number of HIV-infected pregnant women who had at least one ANC visit during the 6 months review period. (ANC Register column (an) Status indicated as P/KP)</t>
  </si>
  <si>
    <t xml:space="preserve">% of HIV-infected pregnant women receiving  HAART </t>
  </si>
  <si>
    <t>% HEI who received HIV DNA PCR testing by age 6-8 weeks and results are available</t>
  </si>
  <si>
    <t>Number of HEI in cohorts who turned 12 months during the 6 months review period (Source: HEI register: Column (a) Number of HEI registered in birth cohort)</t>
  </si>
  <si>
    <t>% HIV exposed infants on exclusive breast  feeding at age 6 months</t>
  </si>
  <si>
    <t>Number of infants seen in facility during review period whose mother/guardian also have documented visit on same day during review period (Source: HEI Register, Mother's File)</t>
  </si>
  <si>
    <t>Number of HIV exposed infants between 0 and 18 months in follow-up at the facility during the review period  (Source: HEI register: Column (a) Number of HEI registered in birth cohort)</t>
  </si>
  <si>
    <t>% HIV infected mother and HIV-exposed baby pair (0-18 months) in active care among facility registered</t>
  </si>
  <si>
    <t>Expected number of HIV exposed infants between 0 and 18 months in the facility catchment area (Source: AWP planning data: expected number of deliveries in facility catchment area in 1 year x County ANC HIV prevalence x 2)</t>
  </si>
  <si>
    <t>% HIV infected mother and HIV-exposed baby pair (0-18 months) in active care among population estimate</t>
  </si>
  <si>
    <t>% HIV exposed infants diagnosed with HIV between 0 and 18 months</t>
  </si>
  <si>
    <t>Number of pregnant women whose partners were tested for HIV during the 6 months review period or who have known documented positive status. (Source: ANC register: column (an) status indicated as P/N/KP)</t>
  </si>
  <si>
    <t>Number of new  ANC clients during the 6 months review period. (Source: ANC register: Column (c) 1st visit indicated with Y)</t>
  </si>
  <si>
    <t>Number of HEI who were DNA PCR tested by age 6-8 weeks and results available (Source: HEI register column (l) age at test in weeks and (q) test results available)</t>
  </si>
  <si>
    <t>Number of HIV exposed infants that are on exclusive breast feeding at age 6 months (Source: HEI register: Month 6 column (x) feeding code EBF)</t>
  </si>
  <si>
    <t>Number of HEI in cohorts that turned 24 months of age during the 6 months review period (Source: HEI register: Column (a) Number of HEI registered in birth )</t>
  </si>
  <si>
    <t>Number of HIV-exposed infants identified HIV positive by 18 months of age (Source: HEI register: column (ar) HIV status at 18 months indicated as Pos)</t>
  </si>
  <si>
    <t>Number of HEI in cohorts who turned 12 months of age during the 6 months review period (Source: HEI register: Column (a) Number of HEI registered in birth cohort)</t>
  </si>
  <si>
    <t>Number of women delivered in the facility during the review period (Source: Maternity register: sum of all women delivering in the facility within the review period)</t>
  </si>
  <si>
    <t>Elimination of Mother to Child Transmission (eMTCT) Register</t>
  </si>
  <si>
    <t>Sub-County</t>
  </si>
  <si>
    <t>Facility Code</t>
  </si>
  <si>
    <t>Review Period</t>
  </si>
  <si>
    <t>Date Report Submitted</t>
  </si>
  <si>
    <t>Month 1</t>
  </si>
  <si>
    <t>Month 2</t>
  </si>
  <si>
    <t>Month 3</t>
  </si>
  <si>
    <t>Month 4</t>
  </si>
  <si>
    <t>Month 5</t>
  </si>
  <si>
    <t>Month 6</t>
  </si>
  <si>
    <t>CCC No</t>
  </si>
  <si>
    <t>Indicator</t>
  </si>
  <si>
    <t>Expected Score</t>
  </si>
  <si>
    <t>Strategy</t>
  </si>
  <si>
    <t>Work Plan Period</t>
  </si>
  <si>
    <t>Date Conducted (dd/mm/yyyy)</t>
  </si>
  <si>
    <t>Program Area</t>
  </si>
  <si>
    <t>Current Status</t>
  </si>
  <si>
    <t>Sn</t>
  </si>
  <si>
    <t>Follow up Trends (Months)</t>
  </si>
  <si>
    <t>Responsible Persons</t>
  </si>
  <si>
    <t>TB</t>
  </si>
  <si>
    <t>ART Cascade</t>
  </si>
  <si>
    <t>Disclosure</t>
  </si>
  <si>
    <t>TB cascade</t>
  </si>
  <si>
    <t>ART cascade</t>
  </si>
  <si>
    <t>Code</t>
  </si>
  <si>
    <t>Current Score</t>
  </si>
  <si>
    <t>Continuous Quality Improvement (CQI) Workplan</t>
  </si>
  <si>
    <t>Timeline</t>
  </si>
  <si>
    <t>MFL Code</t>
  </si>
  <si>
    <t xml:space="preserve">20 – 29 </t>
  </si>
  <si>
    <t xml:space="preserve">30 – 39 </t>
  </si>
  <si>
    <t xml:space="preserve">40 – 49 </t>
  </si>
  <si>
    <t xml:space="preserve">50 – 59 </t>
  </si>
  <si>
    <t xml:space="preserve">60 – 69 </t>
  </si>
  <si>
    <t xml:space="preserve">70 – 79 </t>
  </si>
  <si>
    <t xml:space="preserve">80 – 89 </t>
  </si>
  <si>
    <t xml:space="preserve">90 – 99 </t>
  </si>
  <si>
    <t xml:space="preserve">100 – 119 </t>
  </si>
  <si>
    <t xml:space="preserve">120 – 139 </t>
  </si>
  <si>
    <t xml:space="preserve">140 – 159 </t>
  </si>
  <si>
    <t xml:space="preserve">160 – 179 </t>
  </si>
  <si>
    <t xml:space="preserve">180 – 199 </t>
  </si>
  <si>
    <t xml:space="preserve">200 – 249 </t>
  </si>
  <si>
    <t xml:space="preserve">250 – 299 </t>
  </si>
  <si>
    <t xml:space="preserve">300 – 349 </t>
  </si>
  <si>
    <t xml:space="preserve">350 – 399 </t>
  </si>
  <si>
    <t>400 – 449</t>
  </si>
  <si>
    <t>450 – 499</t>
  </si>
  <si>
    <t xml:space="preserve">500 – 749 </t>
  </si>
  <si>
    <t xml:space="preserve">750 – 999 </t>
  </si>
  <si>
    <t xml:space="preserve">1000 – 4999 </t>
  </si>
  <si>
    <t>Continuous Quality Improvement (CQI) Indicator Definition</t>
  </si>
  <si>
    <t xml:space="preserve">Up to 19 </t>
  </si>
  <si>
    <t>CQI Sampling Criteria</t>
  </si>
  <si>
    <t>Facility Name</t>
  </si>
  <si>
    <r>
      <rPr>
        <b/>
        <i/>
        <sz val="12"/>
        <color theme="0"/>
        <rFont val="Gill Sans MT"/>
        <family val="2"/>
      </rPr>
      <t>INSTRUCTIONS</t>
    </r>
    <r>
      <rPr>
        <i/>
        <sz val="12"/>
        <color theme="0"/>
        <rFont val="Gill Sans MT"/>
        <family val="2"/>
      </rPr>
      <t xml:space="preserve">:  For every indicator, calculate the numerator, denominator, and % based on the definition. Sources vary depending on the indicator.  Transfer the total num/den/% values to your QI Indicator Summary Report (Appendix 8) at the end of 6 months. </t>
    </r>
  </si>
  <si>
    <r>
      <t>Numer-ator</t>
    </r>
    <r>
      <rPr>
        <sz val="14"/>
        <rFont val="Gill Sans MT"/>
        <family val="2"/>
      </rPr>
      <t xml:space="preserve"> </t>
    </r>
  </si>
  <si>
    <r>
      <t>Denom-inator</t>
    </r>
    <r>
      <rPr>
        <sz val="14"/>
        <rFont val="Gill Sans MT"/>
        <family val="2"/>
      </rPr>
      <t xml:space="preserve"> </t>
    </r>
  </si>
  <si>
    <t>Paerdiatrics Care and Treatment</t>
  </si>
  <si>
    <t>Adolescents Care and Treatment</t>
  </si>
  <si>
    <t xml:space="preserve">Sub-County : </t>
  </si>
  <si>
    <t xml:space="preserve">County : </t>
  </si>
  <si>
    <t xml:space="preserve">Facility Name : </t>
  </si>
  <si>
    <t xml:space="preserve">Facility Code : </t>
  </si>
  <si>
    <t xml:space="preserve">Review Period Start : </t>
  </si>
  <si>
    <t xml:space="preserve">Review Period End : </t>
  </si>
  <si>
    <t xml:space="preserve">Submitted By : </t>
  </si>
  <si>
    <t xml:space="preserve">Date (dd/mm/yy) : </t>
  </si>
  <si>
    <t># NUM</t>
  </si>
  <si>
    <t># DEN</t>
  </si>
  <si>
    <t>% GE</t>
  </si>
  <si>
    <r>
      <rPr>
        <b/>
        <i/>
        <sz val="10"/>
        <color rgb="FF002060"/>
        <rFont val="Arial Nova Cond"/>
        <family val="2"/>
      </rPr>
      <t>Instructions</t>
    </r>
    <r>
      <rPr>
        <i/>
        <sz val="10"/>
        <color rgb="FF002060"/>
        <rFont val="Arial Nova Cond"/>
        <family val="2"/>
      </rPr>
      <t xml:space="preserve">:  Enter the numerator/denominator/% for every indicator you assessed using the abstraction tool.  If multiple pages of the abstraction tool were used, then sum the total across each abstraction sheet in the summary report. </t>
    </r>
    <r>
      <rPr>
        <b/>
        <i/>
        <sz val="10"/>
        <color rgb="FF002060"/>
        <rFont val="Arial Nova Cond"/>
        <family val="2"/>
      </rPr>
      <t>Where to store</t>
    </r>
    <r>
      <rPr>
        <i/>
        <sz val="10"/>
        <color rgb="FF002060"/>
        <rFont val="Arial Nova Cond"/>
        <family val="2"/>
      </rPr>
      <t xml:space="preserve">: Keep a copy in your WIT folder/file to compare performance to other 6-monthly QI indicator reviews. </t>
    </r>
    <r>
      <rPr>
        <b/>
        <i/>
        <sz val="10"/>
        <color rgb="FF002060"/>
        <rFont val="Arial Nova Cond"/>
        <family val="2"/>
      </rPr>
      <t>Where to submit</t>
    </r>
    <r>
      <rPr>
        <i/>
        <sz val="10"/>
        <color rgb="FF002060"/>
        <rFont val="Arial Nova Cond"/>
        <family val="2"/>
      </rPr>
      <t xml:space="preserve">:  Submit to your Facility QIT or designee per facility instructions. </t>
    </r>
  </si>
  <si>
    <t>5.0 Was the child screened for TB using ICF card at last visit in review period?</t>
  </si>
  <si>
    <t>5.1 Did the child have a negative TB screen result at last visit?</t>
  </si>
  <si>
    <t>5.2 If yes Q 5.1 (negative TB screen) Is the child on IPT or been on IPT in last 2 years?</t>
  </si>
  <si>
    <t xml:space="preserve">3.0 Was the child on ART before start of the review period? </t>
  </si>
  <si>
    <t>4.0  Has the child been on ART for 12 or more months? (If not on ART, select NA)</t>
  </si>
  <si>
    <t>4.1 If yes Q 4.0, has viral load been done in the last 12 months and result received?</t>
  </si>
  <si>
    <t>4.2 If yes Q4.1, was viral load result &lt;1000 copies/ml?</t>
  </si>
  <si>
    <t>If viral load result &gt;1000 copies/ml then was EAC done?</t>
  </si>
  <si>
    <t>6.0  Was BMI or MUAC done at the last visit in review period?</t>
  </si>
  <si>
    <t>Child enrolled on ART within the last one year (Y/N/NA)</t>
  </si>
  <si>
    <t>7.0 Is the child currently aged 8-14 years?</t>
  </si>
  <si>
    <t>Is the adolescent enrolled on ART within the last one year (Y/N/NA)</t>
  </si>
  <si>
    <t>If viral load result &gt;1000 copies/ml then Was EAC done?</t>
  </si>
  <si>
    <t>7.0 Is the child currently aged 10-19 years?</t>
  </si>
  <si>
    <t>Enrolled on ART within the last one year (Y/N/NA)</t>
  </si>
  <si>
    <t>5.0 Was the patient screened for TB using ICF card at last visit in review period?</t>
  </si>
  <si>
    <t>5.1 Did the patient have a negative TB screen result at last visit?</t>
  </si>
  <si>
    <t>5.2 If yes Q 5.1 (negative TB screen) Is the patient on IPT or been on IPT in last 2 years?</t>
  </si>
  <si>
    <t xml:space="preserve">3.0 Was the patient on ART before start of the review period? </t>
  </si>
  <si>
    <t>4.0  Has the patient been on ART for 12 or more months? (If not on ART, select NA)</t>
  </si>
  <si>
    <t>6.1 If yes Q6.0, did the patient have a BMI &lt;18.5 or MUAC &lt;23 cm at the last visit?</t>
  </si>
  <si>
    <t>6.2 If yes Q 6.1, Did  the patient receive nutritional support (Suppl or Therap. food)?</t>
  </si>
  <si>
    <t>7.0 Has the spouse(s)/partner(s) of the patient been tested for HIV within the last 12 months or have a known positive status?</t>
  </si>
  <si>
    <t>8.0  Have children of the patient been tested for HIV or have a known HIV positive status?</t>
  </si>
  <si>
    <t>9.0 - Is the patient a female aged 15-49 years?</t>
  </si>
  <si>
    <t>9.1 If Yes Q 9.0- Is the patient on any modern contraceptive methods?</t>
  </si>
  <si>
    <t>10.0  Is the patient a female aged 18-65 years and not pregnant?</t>
  </si>
  <si>
    <t>10.1 If Yes Q 10.0  Was the patient screened for  cervical cancer in the last 12 months?</t>
  </si>
  <si>
    <r>
      <t xml:space="preserve">7.0 </t>
    </r>
    <r>
      <rPr>
        <sz val="8"/>
        <color theme="1"/>
        <rFont val="Calibri"/>
        <family val="2"/>
      </rPr>
      <t>Has the spouse(s)/partner(s) of the patient been tested for HIV within the last 12 months or have a known positive status?</t>
    </r>
  </si>
  <si>
    <r>
      <t xml:space="preserve">8.0  </t>
    </r>
    <r>
      <rPr>
        <sz val="8"/>
        <color theme="1"/>
        <rFont val="Calibri"/>
        <family val="2"/>
      </rPr>
      <t>Have children of the patient been tested for HIV or have a known HIV positive status?</t>
    </r>
  </si>
  <si>
    <r>
      <t xml:space="preserve">9.0 - </t>
    </r>
    <r>
      <rPr>
        <sz val="8"/>
        <color theme="1"/>
        <rFont val="Calibri"/>
        <family val="2"/>
      </rPr>
      <t>Is the patient a female aged 15-49 years?</t>
    </r>
  </si>
  <si>
    <r>
      <t xml:space="preserve">9.1 If Yes Q 9.0- </t>
    </r>
    <r>
      <rPr>
        <sz val="8"/>
        <color theme="1"/>
        <rFont val="Calibri"/>
        <family val="2"/>
      </rPr>
      <t>Is the patient on any modern contraceptive methods?</t>
    </r>
  </si>
  <si>
    <r>
      <t xml:space="preserve">10.0  </t>
    </r>
    <r>
      <rPr>
        <sz val="8"/>
        <color theme="1"/>
        <rFont val="Calibri"/>
        <family val="2"/>
      </rPr>
      <t>Is the patient a female aged 18-65 years and not pregnant?</t>
    </r>
  </si>
  <si>
    <r>
      <t xml:space="preserve">10.1 If Yes Q 10.0  </t>
    </r>
    <r>
      <rPr>
        <sz val="8"/>
        <color theme="1"/>
        <rFont val="Calibri"/>
        <family val="2"/>
      </rPr>
      <t>Was the patient screened for  cervical cancer in the last 12 months?</t>
    </r>
  </si>
  <si>
    <t>Q1.1</t>
  </si>
  <si>
    <t>Q1.2</t>
  </si>
  <si>
    <t>Q1.3</t>
  </si>
  <si>
    <t>Q1.4</t>
  </si>
  <si>
    <t>Q1.5</t>
  </si>
  <si>
    <t>Q1.6</t>
  </si>
  <si>
    <t>Q1.7</t>
  </si>
  <si>
    <t>Q1.8</t>
  </si>
  <si>
    <t>Q1.9</t>
  </si>
  <si>
    <t>PEDIATRICS</t>
  </si>
  <si>
    <t>ADOLESCENTS</t>
  </si>
  <si>
    <t>% screened for TB using ICF card .</t>
  </si>
  <si>
    <t>%Enrolled in a PSSG</t>
  </si>
  <si>
    <t>% of patient with negative TB screen result at last visit?</t>
  </si>
  <si>
    <t xml:space="preserve">% of  patient ever initiated on IPT  </t>
  </si>
  <si>
    <t>%  with positive screening for TB</t>
  </si>
  <si>
    <t>% with CD4 baseline test done</t>
  </si>
  <si>
    <t xml:space="preserve">%  on ART for the last 1 year? </t>
  </si>
  <si>
    <t>% with Adherence assessment documented</t>
  </si>
  <si>
    <t>% of  viral load uptake among eligible  on ART</t>
  </si>
  <si>
    <t>% of viral load  suppressed(result &lt;1000 copies/ml)</t>
  </si>
  <si>
    <t xml:space="preserve">% of  BMI or MUAC done </t>
  </si>
  <si>
    <t>% of unsuppressed  who have EAC done</t>
  </si>
  <si>
    <t>% of clients undernourished (BMI &lt;18.5 or MUAC &lt;23 cm)</t>
  </si>
  <si>
    <t>% undernourished with nutrition intervention done.</t>
  </si>
  <si>
    <t>% of partner spouse(s)/partner(s)  tested for HIV.</t>
  </si>
  <si>
    <t xml:space="preserve">% of  children to the index client of the patient been tested for HIV </t>
  </si>
  <si>
    <t>% Pregnancy Intention asessment among 15-49 yrs females</t>
  </si>
  <si>
    <t>9.0 - Is the patient a female aged 15-49 years and not pregnant?</t>
  </si>
  <si>
    <t>% of females 15-49 on modern contraceptive methods</t>
  </si>
  <si>
    <t>%  screened for  cervical cancer</t>
  </si>
  <si>
    <t>% of patients with DMOC categorization done</t>
  </si>
  <si>
    <t>% of stable clients</t>
  </si>
  <si>
    <t>% of stable clients enrolled on DMOC</t>
  </si>
  <si>
    <t xml:space="preserve">% of childen on correct  ART regimen </t>
  </si>
  <si>
    <t>% of Pediatrics with  documented dose adjustment</t>
  </si>
  <si>
    <t xml:space="preserve">% of undernourished paeds( Zscore &lt;=-2sd) </t>
  </si>
  <si>
    <t>% with Z score done</t>
  </si>
  <si>
    <t>% of undernourished paedatriatic with a nutritional intervention  provided</t>
  </si>
  <si>
    <t>% of apediatrics 8-14 with documented HIV disclosure</t>
  </si>
  <si>
    <t>% of adolescents enrolled in OTZ group</t>
  </si>
  <si>
    <t xml:space="preserve">% of adolescent on correct ART regimen  </t>
  </si>
  <si>
    <t>Adherence assessment done</t>
  </si>
  <si>
    <t>% with Zscore /BMI  done</t>
  </si>
  <si>
    <t xml:space="preserve">% of undernourished  adolescent( BMI &lt;18.5 or Zscore &lt;=-2sd) </t>
  </si>
  <si>
    <t>% with APOC completed check list</t>
  </si>
  <si>
    <t>% of  sexually active adolescents</t>
  </si>
  <si>
    <t>% of sexually active adolescent on modern contraceptive</t>
  </si>
  <si>
    <t>% sexually active of eligible adolescent screened for Cacx</t>
  </si>
  <si>
    <t xml:space="preserve"> Sexually active  female aged 18-19 years and not pregnant?</t>
  </si>
  <si>
    <t>TB Cascade</t>
  </si>
  <si>
    <t>File No</t>
  </si>
  <si>
    <t>Area</t>
  </si>
  <si>
    <t>% (Y) Achieved</t>
  </si>
  <si>
    <t>% (N) Achieved</t>
  </si>
  <si>
    <t>Nutrition Asessement and Intervention</t>
  </si>
  <si>
    <t>Adolescents</t>
  </si>
  <si>
    <t>Paediatrics</t>
  </si>
  <si>
    <t>SubCounty</t>
  </si>
  <si>
    <t>Ward</t>
  </si>
  <si>
    <t>MflCode</t>
  </si>
  <si>
    <t>Baringo</t>
  </si>
  <si>
    <t>Baringo Central</t>
  </si>
  <si>
    <t>KAPROPITA</t>
  </si>
  <si>
    <t>Kabarnet District Hospital</t>
  </si>
  <si>
    <t>Kaptimbor Dispensary</t>
  </si>
  <si>
    <t>TENGES</t>
  </si>
  <si>
    <t>Mogorwa Health Centre</t>
  </si>
  <si>
    <t>Tenges Health Centre</t>
  </si>
  <si>
    <t>Baringo North</t>
  </si>
  <si>
    <t>BARWESSA</t>
  </si>
  <si>
    <t>Barwessa HealthCentre</t>
  </si>
  <si>
    <t>KABARTONJO</t>
  </si>
  <si>
    <t>Kabartonjo District Hospital</t>
  </si>
  <si>
    <t>Koibatek</t>
  </si>
  <si>
    <t>RAVINE</t>
  </si>
  <si>
    <t>Eldama Ravine District Hospital</t>
  </si>
  <si>
    <t>KOIBATEK</t>
  </si>
  <si>
    <t>Esageri Health Centre</t>
  </si>
  <si>
    <t>Mercy Hospital</t>
  </si>
  <si>
    <t>MUMBERES/MAJI MAZURI</t>
  </si>
  <si>
    <t>Timboroa Health Centre</t>
  </si>
  <si>
    <t>LEMBUS KWEN</t>
  </si>
  <si>
    <t>Torongo Health Centre</t>
  </si>
  <si>
    <t>Marigat</t>
  </si>
  <si>
    <t>MARIGAT</t>
  </si>
  <si>
    <t>Kimalel Health centre</t>
  </si>
  <si>
    <t>Marigat Catholic Mission</t>
  </si>
  <si>
    <t>Marigat Sub District Hospital</t>
  </si>
  <si>
    <t>MOCHONGOI</t>
  </si>
  <si>
    <t>Mochongoi Health Centre</t>
  </si>
  <si>
    <t>Mogotio</t>
  </si>
  <si>
    <t>EMINING</t>
  </si>
  <si>
    <t>Emining Health Centre</t>
  </si>
  <si>
    <t>KISANANA</t>
  </si>
  <si>
    <t>Kisanana Health Centre</t>
  </si>
  <si>
    <t>Kajiado</t>
  </si>
  <si>
    <t>Kajiado Central</t>
  </si>
  <si>
    <t>MATAPATO NORTH</t>
  </si>
  <si>
    <t>Bisil Health Centre</t>
  </si>
  <si>
    <t>ILDAMAT</t>
  </si>
  <si>
    <t>Kajiado District Hospital</t>
  </si>
  <si>
    <t>MATAPATO SOUTH</t>
  </si>
  <si>
    <t>Namanga Health Centre</t>
  </si>
  <si>
    <t>Kajiado East</t>
  </si>
  <si>
    <t>KAPUTIEI NORTH</t>
  </si>
  <si>
    <t>Isinya Health Centre</t>
  </si>
  <si>
    <t>OLOOSIRKON/SHOLINKE</t>
  </si>
  <si>
    <t>Kitengela Health Centre</t>
  </si>
  <si>
    <t>Kitengela Medical Services</t>
  </si>
  <si>
    <t>IMARORO</t>
  </si>
  <si>
    <t>Mashuru Health Centre</t>
  </si>
  <si>
    <t>KENYAWA-POKA</t>
  </si>
  <si>
    <t>Simba Health Centre</t>
  </si>
  <si>
    <t>St Paul's Hospital</t>
  </si>
  <si>
    <t>St Therese Dispensary</t>
  </si>
  <si>
    <t>Sucos Hospital</t>
  </si>
  <si>
    <t>Urafiki Medical Clinic</t>
  </si>
  <si>
    <t>Kajiado North</t>
  </si>
  <si>
    <t>Nkaimurunya</t>
  </si>
  <si>
    <t>Beacon of Hope Clinic (Kajiado)</t>
  </si>
  <si>
    <t>OLOOLUA</t>
  </si>
  <si>
    <t>Embul - Bul Catholic Dispensary</t>
  </si>
  <si>
    <t>ONGATA RONGAI</t>
  </si>
  <si>
    <t>Fatima Maternity Hospital</t>
  </si>
  <si>
    <t>Mariakani Cottage Hospital Ongatta Rongai</t>
  </si>
  <si>
    <t>Nairobi Women Hospital Ongata Rongai</t>
  </si>
  <si>
    <t>NGONG</t>
  </si>
  <si>
    <t>Ngong Sub-District Hospital</t>
  </si>
  <si>
    <t>Oloolua Dispensary</t>
  </si>
  <si>
    <t>NKAIMURUNYA</t>
  </si>
  <si>
    <t>Ongata Rongai Health Centre</t>
  </si>
  <si>
    <t>Kajiado West</t>
  </si>
  <si>
    <t>MAGADI</t>
  </si>
  <si>
    <t>Entasopia Health Centre</t>
  </si>
  <si>
    <t>MOSIRO</t>
  </si>
  <si>
    <t>Ewuaso Kedong Dispensary</t>
  </si>
  <si>
    <t>Magadi Hospital</t>
  </si>
  <si>
    <t>Loitokitok</t>
  </si>
  <si>
    <t>Entonet/Lenkism</t>
  </si>
  <si>
    <t>Amboseli Dispensary</t>
  </si>
  <si>
    <t>ROMBO</t>
  </si>
  <si>
    <t>Entarara Health Centre</t>
  </si>
  <si>
    <t>ENTONET/LENKISIM</t>
  </si>
  <si>
    <t>Fatima Health Centre (Lenkism)</t>
  </si>
  <si>
    <t>Illasit Medical Clinic</t>
  </si>
  <si>
    <t>Immurtot Health Centre</t>
  </si>
  <si>
    <t>KIMANA</t>
  </si>
  <si>
    <t>Isinet Dispensary</t>
  </si>
  <si>
    <t>Kimana Health Centre</t>
  </si>
  <si>
    <t>KUKU</t>
  </si>
  <si>
    <t>Loitokitok District Hospital</t>
  </si>
  <si>
    <t>Namelok Health Centre</t>
  </si>
  <si>
    <t>Rombo Health Centre</t>
  </si>
  <si>
    <t>Tropical Medical Clinic</t>
  </si>
  <si>
    <t>Tumaini Clinic</t>
  </si>
  <si>
    <t>Laikipia</t>
  </si>
  <si>
    <t>Laikipia East</t>
  </si>
  <si>
    <t>UMANDE</t>
  </si>
  <si>
    <t>Kalalu Dispensary</t>
  </si>
  <si>
    <t>TIGITHI</t>
  </si>
  <si>
    <t>Lamuria Dispensary (Laikipia East)</t>
  </si>
  <si>
    <t>NANYUKI</t>
  </si>
  <si>
    <t>Likii Dispensary</t>
  </si>
  <si>
    <t>Matanya Dispensary</t>
  </si>
  <si>
    <t>Nanyuki Cottage Hospital</t>
  </si>
  <si>
    <t>Nanyuki District Hospital</t>
  </si>
  <si>
    <t>NGOBIT</t>
  </si>
  <si>
    <t>Ngobit Dispensary</t>
  </si>
  <si>
    <t>SEGERA</t>
  </si>
  <si>
    <t>Segera Mission Dispensary</t>
  </si>
  <si>
    <t>St Joseph Catholic Dispensary (Laikipia East)</t>
  </si>
  <si>
    <t>Laikipia North</t>
  </si>
  <si>
    <t>MUGOGODO EAST</t>
  </si>
  <si>
    <t>Doldol Health Centre</t>
  </si>
  <si>
    <t>MUGOGODO WEST</t>
  </si>
  <si>
    <t>Kimanjo Dispensary</t>
  </si>
  <si>
    <t>Muramati Dispensary</t>
  </si>
  <si>
    <t>Laikipia West</t>
  </si>
  <si>
    <t>Igwamiti</t>
  </si>
  <si>
    <t>Maina Village Dispensary</t>
  </si>
  <si>
    <t>MARMANET</t>
  </si>
  <si>
    <t>Melwa Health Centre</t>
  </si>
  <si>
    <t>SALAMA</t>
  </si>
  <si>
    <t>Mutara Dispensary</t>
  </si>
  <si>
    <t>GITHIGA</t>
  </si>
  <si>
    <t>Ndindika Health Centre</t>
  </si>
  <si>
    <t>Ngarua Health Centre</t>
  </si>
  <si>
    <t>Nyahururu District Hospital</t>
  </si>
  <si>
    <t>Oljabet Health Centre</t>
  </si>
  <si>
    <t>OL-MORAN</t>
  </si>
  <si>
    <t>Olmoran Health Centre</t>
  </si>
  <si>
    <t>RUMURUTI TOWNSHIP</t>
  </si>
  <si>
    <t>Rumuruti District Hospital</t>
  </si>
  <si>
    <t>Sipili Health Centre</t>
  </si>
  <si>
    <t>Rumuruti township</t>
  </si>
  <si>
    <t>Unison Medical Clinic</t>
  </si>
  <si>
    <t>Nakuru</t>
  </si>
  <si>
    <t>Gilgil</t>
  </si>
  <si>
    <t>MBARUK/EBURU</t>
  </si>
  <si>
    <t>Eburru Dispensary</t>
  </si>
  <si>
    <t>Gilgil Astu Dispensary</t>
  </si>
  <si>
    <t>GILGIL</t>
  </si>
  <si>
    <t>Gilgil Sub-District Hospital</t>
  </si>
  <si>
    <t>Holy Spirit Health Centre</t>
  </si>
  <si>
    <t>MURINDATI</t>
  </si>
  <si>
    <t>Karunga Dispensary</t>
  </si>
  <si>
    <t>Kiambogo Dispensary (Naivasha)</t>
  </si>
  <si>
    <t>ELEMENTAITA</t>
  </si>
  <si>
    <t>Kiptangwanyi Dispensary</t>
  </si>
  <si>
    <t>Nys Dispensary (Gilgil)</t>
  </si>
  <si>
    <t>Rhein Valley Hospital</t>
  </si>
  <si>
    <t>MALEWA WEST</t>
  </si>
  <si>
    <t>Rocco Dispensary</t>
  </si>
  <si>
    <t>St Mary's Hospital (Naivasha)</t>
  </si>
  <si>
    <t>Kuresoi North</t>
  </si>
  <si>
    <t>KERINGET</t>
  </si>
  <si>
    <t>Ikumbi Health Centre</t>
  </si>
  <si>
    <t>KAMARA</t>
  </si>
  <si>
    <t>Kamara Dispensary</t>
  </si>
  <si>
    <t>KIPTORORO</t>
  </si>
  <si>
    <t>Kuresoi Health Centre</t>
  </si>
  <si>
    <t>NYOTA</t>
  </si>
  <si>
    <t>Murindoku Dispensary</t>
  </si>
  <si>
    <t>SIRIKWA</t>
  </si>
  <si>
    <t>St Joseph Nursing home</t>
  </si>
  <si>
    <t>St Martin De Porres (Static)</t>
  </si>
  <si>
    <t>Kuresoi South</t>
  </si>
  <si>
    <t>NESSUIT</t>
  </si>
  <si>
    <t>Keringet Health Centre (Kuresoi)</t>
  </si>
  <si>
    <t>KIPTAGICH</t>
  </si>
  <si>
    <t>Kiptagich Dispensary</t>
  </si>
  <si>
    <t>AMALO</t>
  </si>
  <si>
    <t>Olenguruone Sub-District Hospital</t>
  </si>
  <si>
    <t>Kiptagich</t>
  </si>
  <si>
    <t>Tonymed Medical Clinic</t>
  </si>
  <si>
    <t>Molo</t>
  </si>
  <si>
    <t>ELBURGON</t>
  </si>
  <si>
    <t>Elburgon Sub-District Hospital</t>
  </si>
  <si>
    <t>Gsu Dispensary</t>
  </si>
  <si>
    <t>MOLO</t>
  </si>
  <si>
    <t>Molo District Hospital</t>
  </si>
  <si>
    <t>Nyakiambi Dispensary</t>
  </si>
  <si>
    <t>Sachang'wan Dispensary</t>
  </si>
  <si>
    <t>St Clare Dispensary</t>
  </si>
  <si>
    <t>Naivasha</t>
  </si>
  <si>
    <t>HELLS GATE</t>
  </si>
  <si>
    <t>ASN Upendo Village Dispensary</t>
  </si>
  <si>
    <t>VIWANDANI</t>
  </si>
  <si>
    <t>Finlays  Hospital</t>
  </si>
  <si>
    <t>Karagita Dispensary</t>
  </si>
  <si>
    <t>Kijani (Mirera) Dispensary</t>
  </si>
  <si>
    <t>LAKE VIEW</t>
  </si>
  <si>
    <t>Lakeview Nursing Home</t>
  </si>
  <si>
    <t>MAI MAHIU</t>
  </si>
  <si>
    <t>Mai Mahiu Health centre</t>
  </si>
  <si>
    <t>MAIELLA</t>
  </si>
  <si>
    <t>Maiela Health Centre</t>
  </si>
  <si>
    <t>Moi Ndabi Dispensary</t>
  </si>
  <si>
    <t>Nacoharg Medical Centre</t>
  </si>
  <si>
    <t>Naivasha District Hospital</t>
  </si>
  <si>
    <t>Ndabibi Dispensary</t>
  </si>
  <si>
    <t>Mai mahiu</t>
  </si>
  <si>
    <t>Northstar Alliance Wellness Centre (Mai Mahiu)</t>
  </si>
  <si>
    <t>Nyamathi Dispensary</t>
  </si>
  <si>
    <t>Biashara</t>
  </si>
  <si>
    <t>NYS Karate Dispensary</t>
  </si>
  <si>
    <t>OLKARIA</t>
  </si>
  <si>
    <t>Oserian Health Centre</t>
  </si>
  <si>
    <t>Polyclinic Hospital</t>
  </si>
  <si>
    <t>Viwandani</t>
  </si>
  <si>
    <t>Quality Health Care Clinic (Naivasha)</t>
  </si>
  <si>
    <t>Wayside Clinic</t>
  </si>
  <si>
    <t>Nakuru East</t>
  </si>
  <si>
    <t>BIASHARA</t>
  </si>
  <si>
    <t>Afraha Maternity and Nursing Home</t>
  </si>
  <si>
    <t>Algadir Medical Clinic</t>
  </si>
  <si>
    <t>Bondeni Dispensary (Nakuru Central)</t>
  </si>
  <si>
    <t>Bondeni Maternity</t>
  </si>
  <si>
    <t>LONDON</t>
  </si>
  <si>
    <t>Dr Babu Bora clinic</t>
  </si>
  <si>
    <t>Dr KJ Karania (Mrs)</t>
  </si>
  <si>
    <t>MUNICIPALITY</t>
  </si>
  <si>
    <t>Dr Mwangi</t>
  </si>
  <si>
    <t>Family Health options Kenya (Nakuru)</t>
  </si>
  <si>
    <t>LANET/UMOJA</t>
  </si>
  <si>
    <t>Fountain Medical clinic</t>
  </si>
  <si>
    <t>KIVUMBINI</t>
  </si>
  <si>
    <t>Hekima Dispensary</t>
  </si>
  <si>
    <t>MENENGAI</t>
  </si>
  <si>
    <t>Kiti Dispensary</t>
  </si>
  <si>
    <t>Lanet Health Centre</t>
  </si>
  <si>
    <t>Langa Langa Health Centre</t>
  </si>
  <si>
    <t>NAKURU EAST</t>
  </si>
  <si>
    <t>Mirugi Kariuki Dispensary</t>
  </si>
  <si>
    <t>Nakuru Nursing Home</t>
  </si>
  <si>
    <t>St Elizabeth Nursing Home</t>
  </si>
  <si>
    <t>SHAABAB</t>
  </si>
  <si>
    <t>Valley Hospital</t>
  </si>
  <si>
    <t>Nakuru North</t>
  </si>
  <si>
    <t>BAHATI</t>
  </si>
  <si>
    <t>Bahati Dispensary</t>
  </si>
  <si>
    <t>Bahati District Hospital</t>
  </si>
  <si>
    <t>DUNDORI</t>
  </si>
  <si>
    <t>Dundori Health Centre</t>
  </si>
  <si>
    <t>Engashura Health Centre</t>
  </si>
  <si>
    <t>Great Comm Medical Clinic</t>
  </si>
  <si>
    <t>KABATINI</t>
  </si>
  <si>
    <t>Kabatini Health Centre</t>
  </si>
  <si>
    <t>Kiwamu Dispensary</t>
  </si>
  <si>
    <t>St Antony Health Centre</t>
  </si>
  <si>
    <t>Wesley Health Centre</t>
  </si>
  <si>
    <t>Nakuru West</t>
  </si>
  <si>
    <t>KIAMAINA</t>
  </si>
  <si>
    <t>Annex Hospital (Nakuru)</t>
  </si>
  <si>
    <t>MENENGAI WEST</t>
  </si>
  <si>
    <t>Bethsaida (AIC) Clinic (Nakuru)</t>
  </si>
  <si>
    <t>FITC Dispensary</t>
  </si>
  <si>
    <t>KAPTEMBWO</t>
  </si>
  <si>
    <t>Industrial Area Dispensary</t>
  </si>
  <si>
    <t>Kapkures Dispensary (Nakuru Central)</t>
  </si>
  <si>
    <t>Kimsaw Medical Clinic</t>
  </si>
  <si>
    <t>Mother Kevin Dispensary (Catholic)</t>
  </si>
  <si>
    <t>Nakuru Heart Centre</t>
  </si>
  <si>
    <t>Nakuru Provincial General Hospital (PGH)</t>
  </si>
  <si>
    <t>Nakuru War Memorial Hospital</t>
  </si>
  <si>
    <t>Nakuru West (PCEA) Health Centre</t>
  </si>
  <si>
    <t>Nakuru West Health Centre</t>
  </si>
  <si>
    <t>RHODA</t>
  </si>
  <si>
    <t>Rhonda Dispensary and Maternity</t>
  </si>
  <si>
    <t>Sunrise  Evans Hospital</t>
  </si>
  <si>
    <t>Njoro</t>
  </si>
  <si>
    <t>NJORO</t>
  </si>
  <si>
    <t>Benmac Clinic</t>
  </si>
  <si>
    <t>Egerton University</t>
  </si>
  <si>
    <t>Huruma Dispensary</t>
  </si>
  <si>
    <t>MAUCHE</t>
  </si>
  <si>
    <t>Kihingo Dispensary (CDF)</t>
  </si>
  <si>
    <t>LARE</t>
  </si>
  <si>
    <t>Lare Health Centre</t>
  </si>
  <si>
    <t>MAU NAROK</t>
  </si>
  <si>
    <t>Mau Narok Health Centre</t>
  </si>
  <si>
    <t>Neissuit Dispensary</t>
  </si>
  <si>
    <t>Njoro Health Centre</t>
  </si>
  <si>
    <t>Piave Dispensary</t>
  </si>
  <si>
    <t>Rongai</t>
  </si>
  <si>
    <t>Kabarak Health Centre</t>
  </si>
  <si>
    <t>LEMBUS</t>
  </si>
  <si>
    <t>Kipsyenan Dispensary</t>
  </si>
  <si>
    <t>SOIN</t>
  </si>
  <si>
    <t>Mogotio RHDC</t>
  </si>
  <si>
    <t>Visoi</t>
  </si>
  <si>
    <t>North Star Alliance VCT</t>
  </si>
  <si>
    <t>KABAZI</t>
  </si>
  <si>
    <t>Nyamamithi Dispensary</t>
  </si>
  <si>
    <t>VISOI</t>
  </si>
  <si>
    <t>Rongai Health Centre</t>
  </si>
  <si>
    <t>Sisto Mazoldi Dispensary (Rongai)</t>
  </si>
  <si>
    <t>Subukia</t>
  </si>
  <si>
    <t>Kabazi Health Centre</t>
  </si>
  <si>
    <t>WASEGES</t>
  </si>
  <si>
    <t>Simboiyon Dispensary</t>
  </si>
  <si>
    <t>SUBUKIA</t>
  </si>
  <si>
    <t>Subukia Health Centre</t>
  </si>
  <si>
    <t>Upper Solai Health Centre</t>
  </si>
  <si>
    <t>Samburu</t>
  </si>
  <si>
    <t>Samburu Central</t>
  </si>
  <si>
    <t>Lodokejek</t>
  </si>
  <si>
    <t>Kisima Health Centre</t>
  </si>
  <si>
    <t>Suguta Marmar</t>
  </si>
  <si>
    <t>Longewan Dispensary</t>
  </si>
  <si>
    <t>Maralal</t>
  </si>
  <si>
    <t>Maralal Catholic Dispensary</t>
  </si>
  <si>
    <t>Maralal District Hospital</t>
  </si>
  <si>
    <t>Suguta Marmar Health Centre</t>
  </si>
  <si>
    <t>Samburu East</t>
  </si>
  <si>
    <t>Waso</t>
  </si>
  <si>
    <t>Archers Post Health Centre</t>
  </si>
  <si>
    <t>Wamba East</t>
  </si>
  <si>
    <t>Catholic Hospital Wamba</t>
  </si>
  <si>
    <t>Sereolipi Health Centre</t>
  </si>
  <si>
    <t>Wamba North</t>
  </si>
  <si>
    <t>Swari Model Health Centre</t>
  </si>
  <si>
    <t>Wamba Health Centre</t>
  </si>
  <si>
    <t>Samburu North</t>
  </si>
  <si>
    <t>El-Barta</t>
  </si>
  <si>
    <t>Baragoi Sub-District Hospital</t>
  </si>
  <si>
    <t>Nyiro</t>
  </si>
  <si>
    <t>South Horr Dispensary</t>
  </si>
  <si>
    <t>HTC Support Type</t>
  </si>
  <si>
    <t>DSD</t>
  </si>
  <si>
    <t>TA</t>
  </si>
  <si>
    <t/>
  </si>
  <si>
    <t>Activity HVF</t>
  </si>
  <si>
    <t>Sampled By :</t>
  </si>
  <si>
    <t>Indicators Description</t>
  </si>
  <si>
    <t>eMTCT File</t>
  </si>
  <si>
    <t>Source</t>
  </si>
  <si>
    <t xml:space="preserve">3. Adolescents </t>
  </si>
  <si>
    <t>2. Pediatrics</t>
  </si>
  <si>
    <t>1. Adults</t>
  </si>
  <si>
    <t>4. eMTCT File</t>
  </si>
  <si>
    <t>5. eMTCT Register</t>
  </si>
  <si>
    <t>Adul-Q1.1</t>
  </si>
  <si>
    <t>Adul-Q1.2</t>
  </si>
  <si>
    <t>Adul-Q1.3</t>
  </si>
  <si>
    <t>Adul-Q1.4</t>
  </si>
  <si>
    <t>Adul-Q1.5</t>
  </si>
  <si>
    <t>Adul-Q1.6</t>
  </si>
  <si>
    <t>Adul-Q1.7</t>
  </si>
  <si>
    <t>Adul-Q1.8</t>
  </si>
  <si>
    <t>Paed-Q1.1</t>
  </si>
  <si>
    <t>Paed-Q1.2</t>
  </si>
  <si>
    <t>Paed-Q1.3</t>
  </si>
  <si>
    <t>Paed-Q1.4</t>
  </si>
  <si>
    <t>Paed-Q1.5</t>
  </si>
  <si>
    <t>Paed-Q1.6</t>
  </si>
  <si>
    <t>Paed-Q1.7</t>
  </si>
  <si>
    <t>Paed-Q1.8</t>
  </si>
  <si>
    <t>Paed-Q1.9</t>
  </si>
  <si>
    <t>Adol-Q1.1</t>
  </si>
  <si>
    <t>Adol-Q1.2</t>
  </si>
  <si>
    <t>Adol-Q1.3</t>
  </si>
  <si>
    <t>Adol-Q1.4</t>
  </si>
  <si>
    <t>Adol-Q1.5</t>
  </si>
  <si>
    <t>Adol-Q1.6</t>
  </si>
  <si>
    <t>Adol-Q1.7</t>
  </si>
  <si>
    <t>Adol-Q1.8</t>
  </si>
  <si>
    <t>Adol-Q1.9</t>
  </si>
  <si>
    <t>eMTF-Q1.1</t>
  </si>
  <si>
    <t>eMTF-Q1.2</t>
  </si>
  <si>
    <t>eMTF-Q1.3</t>
  </si>
  <si>
    <t>eMTF-Q1.4</t>
  </si>
  <si>
    <t>eMTF-Q1.5</t>
  </si>
  <si>
    <t>eMTF-Q1.6</t>
  </si>
  <si>
    <t>eMTF-Q1.7</t>
  </si>
  <si>
    <t>eMTR-Q3.1.1</t>
  </si>
  <si>
    <t>eMTR-Q3.1.2</t>
  </si>
  <si>
    <t>eMTR-Q3.1.3</t>
  </si>
  <si>
    <t>eMTR-Q3.2.1</t>
  </si>
  <si>
    <t>eMTR-Q3.2.2</t>
  </si>
  <si>
    <t>eMTR-Q3.2.3</t>
  </si>
  <si>
    <t>eMTR-Q3.3.1</t>
  </si>
  <si>
    <t>eMTR-Q3.3.2</t>
  </si>
  <si>
    <t>eMTR-Q3.3.3</t>
  </si>
  <si>
    <t>eMTR-Q3.4.1</t>
  </si>
  <si>
    <t>eMTR-Q3.4.2</t>
  </si>
  <si>
    <t>eMTR-Q3.4.3</t>
  </si>
  <si>
    <t>eMTR-Q3.5.1</t>
  </si>
  <si>
    <t>eMTR-Q3.5.2</t>
  </si>
  <si>
    <t>eMTR-Q3.5.3</t>
  </si>
  <si>
    <t>eMTR-Q3.6.1</t>
  </si>
  <si>
    <t>eMTR-Q3.6.2</t>
  </si>
  <si>
    <t>eMTR-Q3.6.3</t>
  </si>
  <si>
    <t>eMTR-Q3.9.1</t>
  </si>
  <si>
    <t>eMTR-Q3.9.2</t>
  </si>
  <si>
    <t>eMTR-Q3.9.3</t>
  </si>
  <si>
    <t>eMTR-Q3.10.1</t>
  </si>
  <si>
    <t>eMTR-Q3.10.2</t>
  </si>
  <si>
    <t>eMTR-Q3.10.3</t>
  </si>
  <si>
    <t>eMTR-Q3.11.1</t>
  </si>
  <si>
    <t>eMTR-Q3.11.2</t>
  </si>
  <si>
    <t>eMTR-Q3.11.3</t>
  </si>
  <si>
    <t>eMTR-Q3.12.1</t>
  </si>
  <si>
    <t>eMTR-Q3.12.2</t>
  </si>
  <si>
    <t>eMTR-Q3.12.3</t>
  </si>
  <si>
    <t>eMTR-Q3.13.1</t>
  </si>
  <si>
    <t>eMTR-Q3.13.2</t>
  </si>
  <si>
    <t>eMTR-Q3.13.3</t>
  </si>
  <si>
    <t xml:space="preserve">Number of pregnant women attending fourth ANC Visit during the review period </t>
  </si>
  <si>
    <t>(Source: ANC Register column (d) Number of ANC visits = 4)</t>
  </si>
  <si>
    <t xml:space="preserve">Number of expected pregnant women in the facility catchment population during the review period </t>
  </si>
  <si>
    <t>(Source: AWP planning data)</t>
  </si>
  <si>
    <t xml:space="preserve">Number of women delivered in the facility during the review period </t>
  </si>
  <si>
    <t>(Source: Maternity register: sum of all women delivering in the facility within the review period)</t>
  </si>
  <si>
    <t xml:space="preserve">Number of expected deliveries in the facility catchment population during the review period </t>
  </si>
  <si>
    <t xml:space="preserve">Number of deliveries with partographs accurately filled during the review period </t>
  </si>
  <si>
    <t>(Source: Maternity file reviews)</t>
  </si>
  <si>
    <t xml:space="preserve">Number of deliveries in the facility during the review period </t>
  </si>
  <si>
    <t>(Source: Maternity register)</t>
  </si>
  <si>
    <t xml:space="preserve"># of mother-newborn pair reviewed 7-14 days of birth </t>
  </si>
  <si>
    <t>[Source: PNC register column (g)-date of delivery and column (a)-date of visit =7-14 days after delivery]</t>
  </si>
  <si>
    <t xml:space="preserve">Expected number of deliveries in the facility catchment </t>
  </si>
  <si>
    <t xml:space="preserve">Number of pregnant women whose partners were tested for HIV during the 6 months review period or who have known documented positive status. </t>
  </si>
  <si>
    <t>(Source: ANC register: column (an) status indicated as P/N/KP)</t>
  </si>
  <si>
    <t xml:space="preserve">Number of new  ANC clients during the 6 months review period. </t>
  </si>
  <si>
    <t>(Source: ANC register: Column (c) 1st visit indicated with Y)</t>
  </si>
  <si>
    <t xml:space="preserve">Number of HIV infected pregnant women who were receiving HAART </t>
  </si>
  <si>
    <t>(Source: ANC register column (aa) dispensed ARVs = HAART )</t>
  </si>
  <si>
    <t xml:space="preserve">Number of HIV-infected pregnant women who had at least one ANC visit during the 6 months review period. </t>
  </si>
  <si>
    <t>(ANC Register column (an) Status indicated as P/KP)</t>
  </si>
  <si>
    <t>Number of HEI who were DNA PCR tested by age 6-8 weeks and results available</t>
  </si>
  <si>
    <t xml:space="preserve">Number of HEI in cohorts who turned 12 months of age during the 6 months review period </t>
  </si>
  <si>
    <t>(Source: HEI register: Column (a) Number of HEI registered in birth cohort)</t>
  </si>
  <si>
    <t>(Source: HEI register column (l) age at test in weeks and (q) test results available)</t>
  </si>
  <si>
    <t>(Source: HEI register: Month 6 column (x) feeding code EBF)</t>
  </si>
  <si>
    <t>Number of HIV exposed infants that are on exclusive breast feeding at age 6 months</t>
  </si>
  <si>
    <t xml:space="preserve">Number of HEI in cohorts who turned 12 months during the 6 months review period </t>
  </si>
  <si>
    <t xml:space="preserve">Number of infants seen in facility during review period whose mother/guardian also have documented visit on same day during review period </t>
  </si>
  <si>
    <t>(Source: HEI Register, Mother's File)</t>
  </si>
  <si>
    <t xml:space="preserve">Number of HIV exposed infants between 0 and 18 months in follow-up at the facility during the review period  </t>
  </si>
  <si>
    <t>(Source: AWP planning data: expected number of deliveries in facility catchment area in 1 year x County ANC HIV prevalence x 2)</t>
  </si>
  <si>
    <t xml:space="preserve">Number of HIV-exposed infants identified HIV positive by 18 months of age </t>
  </si>
  <si>
    <t>(Source: HEI register: column (ar) HIV status at 18 months indicated as Pos)</t>
  </si>
  <si>
    <t xml:space="preserve">Number of HEI in cohorts that turned 24 months of age during the 6 months review period </t>
  </si>
  <si>
    <t>(Source: HEI register: Column (a) Number of HEI registered in birth )</t>
  </si>
  <si>
    <t>eMTCT Register</t>
  </si>
  <si>
    <t>Patient CCC file- green card date of enrolment</t>
  </si>
  <si>
    <t>Patient file- ART/ treatment preparation form</t>
  </si>
  <si>
    <t>Green card- Next TCA preveious visit</t>
  </si>
  <si>
    <t>Green card-  date Seen at the last visit</t>
  </si>
  <si>
    <t>TB ICF card at the last visit. Compare with date last seen from the green  card</t>
  </si>
  <si>
    <t>TB ICF card (N) for all responses to screening questions</t>
  </si>
  <si>
    <t>TB ICF card IPT start date.</t>
  </si>
  <si>
    <t>TBICF card with (Y) on any of the screening questions</t>
  </si>
  <si>
    <t>TBICF card  diagnostic cascade section</t>
  </si>
  <si>
    <t>Initial Green card Base line CD4 transcribed.</t>
  </si>
  <si>
    <t>Green card - ART start date vs reveiwe period dates</t>
  </si>
  <si>
    <t>ART start date- green card</t>
  </si>
  <si>
    <t>ART cohorts from the green card</t>
  </si>
  <si>
    <t>V.L result slip in the patient card-</t>
  </si>
  <si>
    <t>EAC form completed from the patient CCC file</t>
  </si>
  <si>
    <t>Green card- Athropometics</t>
  </si>
  <si>
    <t>Green card and/or nutrition continuation notes</t>
  </si>
  <si>
    <t>Green card, familiy partner testing section</t>
  </si>
  <si>
    <t>Green card- demographics section</t>
  </si>
  <si>
    <t>PIA form completed in the patient CCC file- last screened at the last visit/ 3 months ago</t>
  </si>
  <si>
    <t>Green card- FP section</t>
  </si>
  <si>
    <t>green card - patient demographics</t>
  </si>
  <si>
    <t>green card - CACX screening response section</t>
  </si>
  <si>
    <t>DSD screening form</t>
  </si>
  <si>
    <t>DSD screening form and /or Green card</t>
  </si>
  <si>
    <t>Dose adjustment form / green card</t>
  </si>
  <si>
    <t>Step by step disclosure form .</t>
  </si>
  <si>
    <t>Paediatric dose adjustment form and green card</t>
  </si>
  <si>
    <t>initial green card demographics</t>
  </si>
  <si>
    <t>APOC checklist</t>
  </si>
  <si>
    <t>green card FP section</t>
  </si>
  <si>
    <t>Green card ca cx section</t>
  </si>
  <si>
    <t>green card</t>
  </si>
  <si>
    <t>6.1 If yes Q6.0, did the patient have a BMI &lt;21 or MUAC &lt;23 cm at the last visit?</t>
  </si>
  <si>
    <t xml:space="preserve">  Was Z score or MUAC done at the last visit in review period?</t>
  </si>
  <si>
    <t xml:space="preserve"> Is the child currently aged 8-14 years?</t>
  </si>
  <si>
    <t xml:space="preserve"> Was the adolescent screened for TB using ICF card at last visit in review period?</t>
  </si>
  <si>
    <t xml:space="preserve"> Did the adolescent screen negative  for TB screen  at last visit?</t>
  </si>
  <si>
    <t>Did the adolescent receive a baseline CD4 test?</t>
  </si>
  <si>
    <t xml:space="preserve"> Was the adolescent on ART before start of the review period? </t>
  </si>
  <si>
    <t xml:space="preserve">  Was BMI or MUAC done at the last visit in review period?</t>
  </si>
  <si>
    <t xml:space="preserve"> Is the child currently aged 10-19 years?</t>
  </si>
  <si>
    <t xml:space="preserve"> Is the adolescent sexually active</t>
  </si>
  <si>
    <t xml:space="preserve"> Is the adolescent a female aged 18-19 years and not pregnant?</t>
  </si>
  <si>
    <t>% of clients booked who kept their appointment</t>
  </si>
  <si>
    <t>% of clients who are in a PSSG  and were enrolled into care and treatment 1 year ago</t>
  </si>
  <si>
    <t>%  of clients who kept appointment</t>
  </si>
  <si>
    <t xml:space="preserve">% of patients with positive TB screening outcome </t>
  </si>
  <si>
    <t>% of Positive TB screening outcome  who ahave a diagnostic work up.</t>
  </si>
  <si>
    <t>% of clients categorized</t>
  </si>
  <si>
    <t>% of stable clients enrolled on DCM</t>
  </si>
  <si>
    <t>% of paediatrics with 2 or more clinical visits 3 months apart within 6 months review period</t>
  </si>
  <si>
    <t>% of paediatrics on correct regimen</t>
  </si>
  <si>
    <t>% of paediatrics with adherance assesment done</t>
  </si>
  <si>
    <t>% paediatrics with documented dose adjustment</t>
  </si>
  <si>
    <t>% of paediatrics  with V.L done and results available</t>
  </si>
  <si>
    <t>% of paediatrics with suppressed V.L(&lt;1000 copies)</t>
  </si>
  <si>
    <t>% of V.L unsuppressed paediatrics with EAC done</t>
  </si>
  <si>
    <t>% of Postive TB screening result who have a diagnostic work up</t>
  </si>
  <si>
    <t>% of adolescents with 2 or more clinical visits 3 months apart within 6 months review period</t>
  </si>
  <si>
    <t>% eligible initiated on ART</t>
  </si>
  <si>
    <t>% of adolescents on correct regimen</t>
  </si>
  <si>
    <t>% of adolescents with adherance assesment done</t>
  </si>
  <si>
    <t>% adolescents  with documented dose adjustment</t>
  </si>
  <si>
    <t>% of adolescents  with V.L done and results available</t>
  </si>
  <si>
    <t>% of adolescents with suppressed V.L(&lt;1000 copies)</t>
  </si>
  <si>
    <t>% of V.L unsuppressed adoescents with EAC done</t>
  </si>
  <si>
    <t>% of adolescents with nutrition assesment done</t>
  </si>
  <si>
    <t>% of adolescents with documented disclosure</t>
  </si>
  <si>
    <t xml:space="preserve">% sexually active adolescents </t>
  </si>
  <si>
    <t>% of sexually active adolescents initiated on modern FP</t>
  </si>
  <si>
    <t>% of eligible in OPD tested</t>
  </si>
  <si>
    <t>HTS Register Abstraction Tool</t>
  </si>
  <si>
    <t>% Positivity Yield</t>
  </si>
  <si>
    <t>% PNS Contribution</t>
  </si>
  <si>
    <t>% Linkage Rate</t>
  </si>
  <si>
    <t># Positive Clients</t>
  </si>
  <si>
    <t># Tested Clients</t>
  </si>
  <si>
    <t># Eligible  Clients</t>
  </si>
  <si>
    <t># Clients Screened</t>
  </si>
  <si>
    <t># OPD Attendance</t>
  </si>
  <si>
    <t>Indicator Description</t>
  </si>
  <si>
    <t># PNS Positive Clients</t>
  </si>
  <si>
    <t>% Screening Rate</t>
  </si>
  <si>
    <t>HTS Register</t>
  </si>
  <si>
    <t>Results Achieved</t>
  </si>
  <si>
    <t>Continuous Quality Improvement (CQI) Response Rates</t>
  </si>
  <si>
    <t>% patients in care with 2 or more visits, 3 months apart during the 6 months review period</t>
  </si>
  <si>
    <t>% of HIV infected patients in care with at least one CD4 count during the 6 month review period</t>
  </si>
  <si>
    <t>% eligible patients initiated on ART</t>
  </si>
  <si>
    <t xml:space="preserve">% of patients on ART with at least one VL result during the last 12 months </t>
  </si>
  <si>
    <t xml:space="preserve">% of patients on ART for at least 6 months with VL suppression </t>
  </si>
  <si>
    <t>% patients screened for TB using ICF card at last clinic visit</t>
  </si>
  <si>
    <t>% of patients eligible for IPT who were initiated on IPT</t>
  </si>
  <si>
    <t>% of patients with Nutritional assessment at the last clinic visit</t>
  </si>
  <si>
    <t>% of patients eligible for nutritional support and who received nutritional support</t>
  </si>
  <si>
    <t>% of patients whose partner(s) have been tested  for HIV or have known positive status</t>
  </si>
  <si>
    <t>% of patients whose children have been tested  for HIV or have known positive status</t>
  </si>
  <si>
    <t>% non-pregnant women patients who are on modern contraceptive methods during the review period</t>
  </si>
  <si>
    <t>% HIV infected non-pregnant women 18 to 65 years  who have been screened for cervical cancer in within the last 12 months</t>
  </si>
  <si>
    <t>% of HIV-infected pregnant or lactating women on ART for at least 6 months who had a VL assessment done</t>
  </si>
  <si>
    <t>% of HIV-infected pregnant or lactating women on ART for at least 6 months with VL suppression</t>
  </si>
  <si>
    <t>Enrolled on ART within the last one year</t>
  </si>
  <si>
    <t>Child enrolled on ART within the last one year</t>
  </si>
  <si>
    <t>Is the adolescent enrolled on ART within the last one year</t>
  </si>
  <si>
    <t>% Screened TB negative ever intiated on IPT</t>
  </si>
  <si>
    <t>% Screened for TB</t>
  </si>
  <si>
    <t>% of clients who kept appointment</t>
  </si>
  <si>
    <t>% of adolescents with nutrition intervention done</t>
  </si>
  <si>
    <t>eMTCT</t>
  </si>
  <si>
    <t>Elicitation Ratio</t>
  </si>
  <si>
    <t>% PNS Yield</t>
  </si>
  <si>
    <t>% PNS contrbution</t>
  </si>
  <si>
    <t>HTS Testing</t>
  </si>
  <si>
    <t>Index Testing</t>
  </si>
  <si>
    <t># Linked to ART</t>
  </si>
  <si>
    <t># Contacts Elicited</t>
  </si>
  <si>
    <t># Contacts Eligible</t>
  </si>
  <si>
    <t># Contacts Tested</t>
  </si>
  <si>
    <t>% Screened for HTS eligibility in OPD</t>
  </si>
  <si>
    <t>% of HIV POS linked to ART</t>
  </si>
  <si>
    <t>% Testing Rate</t>
  </si>
  <si>
    <t>% POS Yield</t>
  </si>
  <si>
    <t>% Contacts Tested</t>
  </si>
  <si>
    <t>HTS Testing Cascade</t>
  </si>
  <si>
    <t>aPNS Testing Cascade</t>
  </si>
  <si>
    <t>% patients screened for TB at last clinic visit;</t>
  </si>
  <si>
    <t>% of patients with Nutritional assessment  (Z-score or MUAC)at the last clinic visit</t>
  </si>
  <si>
    <t>% children aged 8-14 who have been disclosed HIV status</t>
  </si>
  <si>
    <t>1.0 - Did the patient visit the clinic in the 6 months review period? (should be yes for all)</t>
  </si>
  <si>
    <t>1.1  - Did the patient have 2 clinical visits 3 months apart in the 6 months review period?</t>
  </si>
  <si>
    <t>% Achieved</t>
  </si>
  <si>
    <t>Did the patient visit the clinic in the 6 months review period? (should be yes for all)</t>
  </si>
  <si>
    <t>Patient have 2 clinical visits 3 months apart in the 6 months review period?</t>
  </si>
  <si>
    <t>Was the patient screened for TB using ICF card at last visit in review period?</t>
  </si>
  <si>
    <t>Did the patient have a negative TB screen result at last visit?</t>
  </si>
  <si>
    <t>Did the patient receive a baseline CD4 test</t>
  </si>
  <si>
    <t xml:space="preserve">Was the patient on ART before start of the review period? </t>
  </si>
  <si>
    <t xml:space="preserve">Has the client been on ART for the last 1 year? </t>
  </si>
  <si>
    <t>Has the patient been on ART for 12 or more months? (If not on ART, select NA)</t>
  </si>
  <si>
    <t>Was BMI or MUAC done at the last visit in review period?</t>
  </si>
  <si>
    <t>Has the spouse(s)/partner(s) of the patient been tested for HIV within the last 12 months or have a known positive status?</t>
  </si>
  <si>
    <t>Have children of the patient been tested for HIV or have a known HIV positive status?</t>
  </si>
  <si>
    <t>Is the patient a female aged 15-49 years?</t>
  </si>
  <si>
    <t>Is the patient a female aged 18-65 years and not pregnant?</t>
  </si>
  <si>
    <t>Did the patient have 2 clinical visits 3 months apart in the 6 months review period?</t>
  </si>
  <si>
    <t xml:space="preserve">Child enrolled on ART within the last one year </t>
  </si>
  <si>
    <t>Was the child screened for TB using ICF card at last visit in review period?</t>
  </si>
  <si>
    <t>Did the child have a negative TB screen result at last visit?</t>
  </si>
  <si>
    <t>Did the child receive a baseline CD4 test</t>
  </si>
  <si>
    <t xml:space="preserve">Was the child on ART before start of the review period? </t>
  </si>
  <si>
    <t xml:space="preserve">Has the child been on ART for the last 1 year? </t>
  </si>
  <si>
    <t>Has the adolescent been on ART for 12 or more months? (If not on ART, select NA)</t>
  </si>
  <si>
    <t>Is the adolescent enrolled in OTZ group?</t>
  </si>
  <si>
    <t>Q2.1</t>
  </si>
  <si>
    <t>Q2.2</t>
  </si>
  <si>
    <t>Q2.3</t>
  </si>
  <si>
    <t>Q2.4</t>
  </si>
  <si>
    <t>Q2.5</t>
  </si>
  <si>
    <t>Q3.1</t>
  </si>
  <si>
    <t>Q4.2</t>
  </si>
  <si>
    <t>Q4.3</t>
  </si>
  <si>
    <t>Q4.4</t>
  </si>
  <si>
    <t>Q4.5</t>
  </si>
  <si>
    <t>Q4.6</t>
  </si>
  <si>
    <t>Q4.7</t>
  </si>
  <si>
    <t>Q4.8</t>
  </si>
  <si>
    <t>Q4.1</t>
  </si>
  <si>
    <t>Q5.1</t>
  </si>
  <si>
    <t>Q5.2</t>
  </si>
  <si>
    <t>Q5.3</t>
  </si>
  <si>
    <t>Q6.1</t>
  </si>
  <si>
    <t>Q6.2</t>
  </si>
  <si>
    <t>Q7.1</t>
  </si>
  <si>
    <t>Q7.2</t>
  </si>
  <si>
    <t>Q7.3</t>
  </si>
  <si>
    <t>Q7.4</t>
  </si>
  <si>
    <t>Q7.5</t>
  </si>
  <si>
    <t>Q8.1</t>
  </si>
  <si>
    <t>Q8.2</t>
  </si>
  <si>
    <t>Q8.3</t>
  </si>
  <si>
    <t>If yes Q5.1, did the patient have a BMI &lt;18.5 or MUAC &lt;23 cm at the last visit?</t>
  </si>
  <si>
    <t>If yes Q 5.2, Did  the patient receive nutritional support (Suppl or Therap. food)?</t>
  </si>
  <si>
    <t>If Yes Q 7.1- Is the patient on any modern contraceptive methods?</t>
  </si>
  <si>
    <t>If Yes Q 7.4  Was the patient screened for  cervical cancer in the last 12 months?</t>
  </si>
  <si>
    <t>If Yes Q 6.1- Has the HIV status of the child been disclosed to him/her?</t>
  </si>
  <si>
    <t xml:space="preserve"> If yes Q 5.2, Did  the child receive nutritional support (Suppl or Therap. food)?</t>
  </si>
  <si>
    <t xml:space="preserve"> If yes Q 5.1, did the patient have a Zscore &lt;=  -2sd at the last visit?</t>
  </si>
  <si>
    <t>Q6.3</t>
  </si>
  <si>
    <t>Q6.4</t>
  </si>
  <si>
    <t>Q6.5</t>
  </si>
  <si>
    <t>Q6.6</t>
  </si>
  <si>
    <t xml:space="preserve"> If Yes Q 6.5  Was the adolescent screened for  cervical cancer in the last 12 months?</t>
  </si>
  <si>
    <t xml:space="preserve"> If Yes Q 6.3- Is the adolescent on any modern contraceptive method?</t>
  </si>
  <si>
    <t>If yes Q 4.5, has viral load been done in the last 12 months and result received?</t>
  </si>
  <si>
    <t>If yes, to Q 2.4 Was a diagnostic work up for suspected TB done?</t>
  </si>
  <si>
    <t xml:space="preserve"> If yes Q 2.2 (negative TB screen) Is the adolescent on IPT or been on IPT </t>
  </si>
  <si>
    <t xml:space="preserve">Enrolled on ART within the last one year </t>
  </si>
  <si>
    <t>If yes Q 5.1, did the patient have a BMI &lt;21 or MUAC &lt;23 cm at the last visit?</t>
  </si>
  <si>
    <t>If Yes Q 7.1 Is the patient on any modern contraceptive methods?</t>
  </si>
  <si>
    <t>% of V.L unsuppressed adults with EAC done</t>
  </si>
  <si>
    <t>If yes Q4.4, was viral load result &lt;1000 copies/ml?</t>
  </si>
  <si>
    <t>If yes Q 4.6, was viral load result &lt;1000 copies/ml?</t>
  </si>
  <si>
    <t xml:space="preserve"> If yes Q 4.6, was viral load result &lt;1000 copies/ml?</t>
  </si>
  <si>
    <t xml:space="preserve"> If yes Q 5.1, did the adolescent have a BMI &lt;18.5 or Zscore &lt;=-2sd at the last visit?</t>
  </si>
  <si>
    <t xml:space="preserve"> If yes Q 5.2, Did  the adolescent receive nutritional support (Suppl or Therap. food)?</t>
  </si>
  <si>
    <t>If yes Q 4.3, has viral load been done in the last 12 months and result received?</t>
  </si>
  <si>
    <t>If yes Q 4.4, was viral load result &lt;1000 copies/ml?</t>
  </si>
  <si>
    <t>response</t>
  </si>
  <si>
    <t>Differentiated Care Model</t>
  </si>
  <si>
    <t>Adults Cascades</t>
  </si>
  <si>
    <t>Art Cascade</t>
  </si>
  <si>
    <t>Nutrition</t>
  </si>
  <si>
    <t>Dsclosure</t>
  </si>
  <si>
    <t>Adolescents Cascades</t>
  </si>
  <si>
    <t>eMTCT Cascades</t>
  </si>
  <si>
    <t>HTS and aPNS Testing Cascades</t>
  </si>
  <si>
    <t>Mary Owino</t>
  </si>
  <si>
    <t>If yes Q 2.2 (negative TB screen) Is the patient on IPT or been on IPT?</t>
  </si>
  <si>
    <t>If yes Q 2.1 (negative TB screen) Is the child on IPT or been on IPT?</t>
  </si>
  <si>
    <t>If yes Q 2.1 (negative TB screen) Is the patient on IPT or been on IPT?</t>
  </si>
  <si>
    <t>% of paediatrics with suppressed V.L (&lt;1000 copies)</t>
  </si>
  <si>
    <t>% of adolescents with suppressed V.L (&lt;1000 copies)</t>
  </si>
  <si>
    <t>Result</t>
  </si>
  <si>
    <t># Numerator</t>
  </si>
  <si>
    <t># Denominator</t>
  </si>
  <si>
    <t>Cascade 1</t>
  </si>
  <si>
    <t>Cascade 2</t>
  </si>
  <si>
    <t>Cascade 3</t>
  </si>
  <si>
    <t>Cascade 4</t>
  </si>
  <si>
    <t>expected pregnant women in the facility catchment population during the review period</t>
  </si>
  <si>
    <t>new  ANC clients during the 6 months review period</t>
  </si>
  <si>
    <t>pregnant women attending fourth ANC Visit during the review period</t>
  </si>
  <si>
    <t>women delivered in the facility during the review period</t>
  </si>
  <si>
    <t>mother-newborn pair reviewed 7-14 days of birth</t>
  </si>
  <si>
    <t>pregnant women whose partners were tested for HIV during the 6 months review period or who have known documented positive status</t>
  </si>
  <si>
    <t>HIV-infected pregnant women who had at least one ANC visit during the 6 months review period</t>
  </si>
  <si>
    <t>HIV infected pregnant women who were receiving HAART</t>
  </si>
  <si>
    <t>HEI in cohorts who turned 12 months of age during the 6 months review period</t>
  </si>
  <si>
    <t xml:space="preserve"> HEI who were DNA PCR tested by age 6-8 weeks and results available</t>
  </si>
  <si>
    <t>HIV exposed infants that are on exclusive breast feeding at age 6 months</t>
  </si>
  <si>
    <t>HIV exposed infants between 0 and 18 months in follow-up at the facility during the review period</t>
  </si>
  <si>
    <t>infants seen in facility during review period whose mother/guardian also have documented visit on same day during review period</t>
  </si>
  <si>
    <t>HIV-exposed infants identified HIV positive by 18 months of age</t>
  </si>
  <si>
    <t xml:space="preserve">eMTCT Register </t>
  </si>
  <si>
    <t>Row No</t>
  </si>
  <si>
    <t xml:space="preserve">Service Access Cascade </t>
  </si>
  <si>
    <t>PMTCT STAT Cascade</t>
  </si>
  <si>
    <t>HEI Cascade</t>
  </si>
  <si>
    <t>HEI Retention and Outcome</t>
  </si>
  <si>
    <t>% of V.L unsuppressed Adults with EAC done</t>
  </si>
  <si>
    <t>Viral Load Cascades</t>
  </si>
  <si>
    <t>Pediatrics</t>
  </si>
  <si>
    <t>Distribution of the sampled file</t>
  </si>
  <si>
    <t>40% Adults</t>
  </si>
  <si>
    <t>20% Peds</t>
  </si>
  <si>
    <t>20% PMTCT</t>
  </si>
  <si>
    <t>Minimum of sampled files is 15</t>
  </si>
  <si>
    <t>Maximum files sampled is 50</t>
  </si>
  <si>
    <t>Hei Case Identification</t>
  </si>
  <si>
    <t>Catchment Population</t>
  </si>
  <si>
    <t>1st ANC</t>
  </si>
  <si>
    <t>4th ANC</t>
  </si>
  <si>
    <t xml:space="preserve">L + D </t>
  </si>
  <si>
    <t>Partograph</t>
  </si>
  <si>
    <t>Post Natal</t>
  </si>
  <si>
    <t>Target catchment</t>
  </si>
  <si>
    <t>HEI Identified</t>
  </si>
  <si>
    <t>Percent</t>
  </si>
  <si>
    <t>One Year Cohort</t>
  </si>
  <si>
    <t>Two Year Cohort</t>
  </si>
  <si>
    <t>Testing 6-8 weeks (Den)</t>
  </si>
  <si>
    <t>Testing 6-8 weeks (Num)</t>
  </si>
  <si>
    <t>Breastfeeding People (Num)</t>
  </si>
  <si>
    <t>HEI Retained</t>
  </si>
  <si>
    <t>Reached two years</t>
  </si>
  <si>
    <t>Turned Positive</t>
  </si>
  <si>
    <t>Maternal VL Uptake</t>
  </si>
  <si>
    <t>Eligible for VL</t>
  </si>
  <si>
    <t>VL Tests Done</t>
  </si>
  <si>
    <t>VL Suppressed</t>
  </si>
  <si>
    <t>PMTCT Coverage Cascade</t>
  </si>
  <si>
    <t>EID Coverage Cascade</t>
  </si>
  <si>
    <t>VL Uptake and Suppression</t>
  </si>
  <si>
    <t>Booked App</t>
  </si>
  <si>
    <t>Kept App</t>
  </si>
  <si>
    <t>Appointments</t>
  </si>
  <si>
    <t>PSSG</t>
  </si>
  <si>
    <t>Eligible</t>
  </si>
  <si>
    <t>Enrolled</t>
  </si>
  <si>
    <t>CD4 Uptake</t>
  </si>
  <si>
    <t>Tested</t>
  </si>
  <si>
    <t>Innitiated</t>
  </si>
  <si>
    <t>VL Eligible</t>
  </si>
  <si>
    <t>VL Tested</t>
  </si>
  <si>
    <t>VL Unsupp</t>
  </si>
  <si>
    <t>EAC</t>
  </si>
  <si>
    <t>Screened</t>
  </si>
  <si>
    <t>IPT Eligible</t>
  </si>
  <si>
    <t>Initiated</t>
  </si>
  <si>
    <t>Presumptive TB</t>
  </si>
  <si>
    <t>Assessed</t>
  </si>
  <si>
    <t>Undernourished</t>
  </si>
  <si>
    <t>Intervention</t>
  </si>
  <si>
    <t>Family Testing (Index)</t>
  </si>
  <si>
    <t>Eligible Spouse</t>
  </si>
  <si>
    <t>Children Eligible</t>
  </si>
  <si>
    <t>Children Tested</t>
  </si>
  <si>
    <t>Reprodctive Health</t>
  </si>
  <si>
    <t>FP Eligible</t>
  </si>
  <si>
    <t>FP initiated</t>
  </si>
  <si>
    <t>CXCA Screening Eligible</t>
  </si>
  <si>
    <t>CXCA Screened</t>
  </si>
  <si>
    <t>DCM</t>
  </si>
  <si>
    <t>Cartegorised</t>
  </si>
  <si>
    <t>Stable</t>
  </si>
  <si>
    <t>e4</t>
  </si>
  <si>
    <t>d4</t>
  </si>
  <si>
    <t>e6</t>
  </si>
  <si>
    <t>d6</t>
  </si>
  <si>
    <t>e7</t>
  </si>
  <si>
    <t>d7</t>
  </si>
  <si>
    <t>e8</t>
  </si>
  <si>
    <t>d8</t>
  </si>
  <si>
    <t>e9</t>
  </si>
  <si>
    <t>d9</t>
  </si>
  <si>
    <t>d10</t>
  </si>
  <si>
    <t>e11</t>
  </si>
  <si>
    <t>d11</t>
  </si>
  <si>
    <t>e12</t>
  </si>
  <si>
    <t>d12</t>
  </si>
  <si>
    <t>e13</t>
  </si>
  <si>
    <t>d13</t>
  </si>
  <si>
    <t>d14</t>
  </si>
  <si>
    <t>d15</t>
  </si>
  <si>
    <t>e16</t>
  </si>
  <si>
    <t>d16</t>
  </si>
  <si>
    <t>e17</t>
  </si>
  <si>
    <t>d17</t>
  </si>
  <si>
    <t>e18</t>
  </si>
  <si>
    <t>d18</t>
  </si>
  <si>
    <t>e19</t>
  </si>
  <si>
    <t>d19</t>
  </si>
  <si>
    <t>e20</t>
  </si>
  <si>
    <t>d20</t>
  </si>
  <si>
    <t>e21</t>
  </si>
  <si>
    <t>d21</t>
  </si>
  <si>
    <t>e22</t>
  </si>
  <si>
    <t>d22</t>
  </si>
  <si>
    <t>e29</t>
  </si>
  <si>
    <t>d29</t>
  </si>
  <si>
    <t>Correct Regimen</t>
  </si>
  <si>
    <t>d30</t>
  </si>
  <si>
    <t>Dose Adjustment</t>
  </si>
  <si>
    <t>d31</t>
  </si>
  <si>
    <t>VL Done</t>
  </si>
  <si>
    <t>d33</t>
  </si>
  <si>
    <t>e33</t>
  </si>
  <si>
    <t>d34</t>
  </si>
  <si>
    <t>VL Suppr</t>
  </si>
  <si>
    <t>VL Unsuppr</t>
  </si>
  <si>
    <t>e35</t>
  </si>
  <si>
    <t>d35</t>
  </si>
  <si>
    <t>e41</t>
  </si>
  <si>
    <t>d41</t>
  </si>
  <si>
    <t>Children (8-14 Yrs)</t>
  </si>
  <si>
    <t>Disclosed Status</t>
  </si>
  <si>
    <t>Sexualy Active</t>
  </si>
  <si>
    <t>Assessed Sexual Activity</t>
  </si>
  <si>
    <t>Eligible for FP</t>
  </si>
  <si>
    <t>Innitiated on FP</t>
  </si>
  <si>
    <t>e59</t>
  </si>
  <si>
    <t>d59</t>
  </si>
  <si>
    <t>e60</t>
  </si>
  <si>
    <t>d60</t>
  </si>
  <si>
    <t>e23</t>
  </si>
  <si>
    <t>d23</t>
  </si>
  <si>
    <t>2 clinical visits</t>
  </si>
  <si>
    <t>Clinic visit in 6 months</t>
  </si>
  <si>
    <t>d3</t>
  </si>
  <si>
    <t>e3</t>
  </si>
  <si>
    <t>='C. Summary'!</t>
  </si>
  <si>
    <t>Pediatrics Cascades</t>
  </si>
  <si>
    <t>e45</t>
  </si>
  <si>
    <t>d45</t>
  </si>
  <si>
    <t>e43</t>
  </si>
  <si>
    <t>d43</t>
  </si>
  <si>
    <t>e44</t>
  </si>
  <si>
    <t>d44</t>
  </si>
  <si>
    <t>e49</t>
  </si>
  <si>
    <t>d49</t>
  </si>
  <si>
    <t>d50</t>
  </si>
  <si>
    <t>d52</t>
  </si>
  <si>
    <t>e53</t>
  </si>
  <si>
    <t>d53</t>
  </si>
  <si>
    <t>d54</t>
  </si>
  <si>
    <t>e55</t>
  </si>
  <si>
    <t>d55</t>
  </si>
  <si>
    <t>e46</t>
  </si>
  <si>
    <t>d46</t>
  </si>
  <si>
    <t>d48</t>
  </si>
  <si>
    <t>e47</t>
  </si>
  <si>
    <t>d47</t>
  </si>
  <si>
    <t>e48</t>
  </si>
  <si>
    <t>e56</t>
  </si>
  <si>
    <t>d56</t>
  </si>
  <si>
    <t>e57</t>
  </si>
  <si>
    <t>d57</t>
  </si>
  <si>
    <t>e58</t>
  </si>
  <si>
    <t>d58</t>
  </si>
  <si>
    <t>e27</t>
  </si>
  <si>
    <t>d27</t>
  </si>
  <si>
    <t>e25</t>
  </si>
  <si>
    <t>d25</t>
  </si>
  <si>
    <t>e26</t>
  </si>
  <si>
    <t>d26</t>
  </si>
  <si>
    <t>e28</t>
  </si>
  <si>
    <t>d28</t>
  </si>
  <si>
    <t>e39</t>
  </si>
  <si>
    <t>d39</t>
  </si>
  <si>
    <t>e40</t>
  </si>
  <si>
    <t>d40</t>
  </si>
  <si>
    <t>e36</t>
  </si>
  <si>
    <t>d36</t>
  </si>
  <si>
    <t>e37</t>
  </si>
  <si>
    <t>d37</t>
  </si>
  <si>
    <t>d38</t>
  </si>
  <si>
    <t>e38</t>
  </si>
  <si>
    <t>20% Adolescents</t>
  </si>
  <si>
    <t>% patients in care with 2 or more visits, 3 months apart during the 6 month review period</t>
  </si>
  <si>
    <t>% of patients on ART with at least one VL result during the last 12 months;</t>
  </si>
  <si>
    <t>% of patients on ART for at least 6 months with VL suppression</t>
  </si>
  <si>
    <t xml:space="preserve">% of male clients who were circumcised   with documented adverse event </t>
  </si>
  <si>
    <t>Root Cause</t>
  </si>
  <si>
    <t>Has the patient been on ART for 12 or more months and a VL collected?</t>
  </si>
  <si>
    <r>
      <t>Reproductive Health 
(refer to APOC checklist</t>
    </r>
    <r>
      <rPr>
        <b/>
        <i/>
        <sz val="18"/>
        <color theme="1"/>
        <rFont val="Arial Nova Cond"/>
        <family val="2"/>
      </rPr>
      <t xml:space="preserve"> for 6.3 to 6.5</t>
    </r>
    <r>
      <rPr>
        <b/>
        <sz val="20"/>
        <color theme="1"/>
        <rFont val="Arial Nova Cond"/>
        <family val="2"/>
      </rPr>
      <t>)</t>
    </r>
  </si>
  <si>
    <r>
      <t>Disclosure
(</t>
    </r>
    <r>
      <rPr>
        <b/>
        <i/>
        <sz val="18"/>
        <color theme="1"/>
        <rFont val="Arial Nova Cond"/>
        <family val="2"/>
      </rPr>
      <t>Refer to Disclosure form</t>
    </r>
    <r>
      <rPr>
        <b/>
        <sz val="20"/>
        <color theme="1"/>
        <rFont val="Arial Nova Cond"/>
        <family val="2"/>
      </rPr>
      <t>)</t>
    </r>
  </si>
  <si>
    <t xml:space="preserve"> If Yes Q 6.1- Has the HIV status of the child been disclosed to him/her?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</si>
</sst>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0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Arial Nova Cond"/>
      <family val="2"/>
    </font>
    <font>
      <b/>
      <sz val="12"/>
      <color theme="1"/>
      <name val="Arial Nova Cond"/>
      <family val="2"/>
    </font>
    <font>
      <sz val="12"/>
      <color theme="1"/>
      <name val="Arial Nova Cond"/>
      <family val="2"/>
    </font>
    <font>
      <b/>
      <sz val="14"/>
      <color theme="1"/>
      <name val="Arial Nova Cond"/>
      <family val="2"/>
    </font>
    <font>
      <sz val="14"/>
      <color theme="1"/>
      <name val="Arial Nova Cond"/>
      <family val="2"/>
    </font>
    <font>
      <sz val="10"/>
      <color theme="1"/>
      <name val="Arial Nova Cond"/>
      <family val="2"/>
    </font>
    <font>
      <b/>
      <sz val="10"/>
      <color theme="1"/>
      <name val="Arial Nova Cond"/>
      <family val="2"/>
    </font>
    <font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0070C0"/>
      <name val="Arial Nova Cond"/>
      <family val="2"/>
    </font>
    <font>
      <b/>
      <sz val="16"/>
      <color theme="1"/>
      <name val="Arial Nova Cond"/>
      <family val="2"/>
    </font>
    <font>
      <b/>
      <sz val="18"/>
      <color theme="1"/>
      <name val="Arial Nova Cond"/>
      <family val="2"/>
    </font>
    <font>
      <b/>
      <sz val="11"/>
      <color rgb="FF002060"/>
      <name val="Arial Nova Cond"/>
      <family val="2"/>
    </font>
    <font>
      <sz val="11"/>
      <color theme="1"/>
      <name val="Gill Sans MT"/>
      <family val="2"/>
    </font>
    <font>
      <b/>
      <sz val="18"/>
      <color theme="0"/>
      <name val="Gill Sans MT"/>
      <family val="2"/>
    </font>
    <font>
      <sz val="10"/>
      <color theme="1"/>
      <name val="Gill Sans MT"/>
      <family val="2"/>
    </font>
    <font>
      <sz val="12"/>
      <color theme="1"/>
      <name val="Gill Sans MT"/>
      <family val="2"/>
    </font>
    <font>
      <b/>
      <sz val="12"/>
      <color theme="0"/>
      <name val="Gill Sans MT"/>
      <family val="2"/>
    </font>
    <font>
      <b/>
      <sz val="14"/>
      <color theme="1"/>
      <name val="Gill Sans MT"/>
      <family val="2"/>
    </font>
    <font>
      <sz val="14"/>
      <color theme="1"/>
      <name val="Gill Sans MT"/>
      <family val="2"/>
    </font>
    <font>
      <b/>
      <sz val="14"/>
      <color theme="0"/>
      <name val="Gill Sans MT"/>
      <family val="2"/>
    </font>
    <font>
      <b/>
      <sz val="10"/>
      <color theme="1"/>
      <name val="Gill Sans MT"/>
      <family val="2"/>
    </font>
    <font>
      <sz val="12"/>
      <name val="Gill Sans MT"/>
      <family val="2"/>
    </font>
    <font>
      <b/>
      <sz val="12"/>
      <name val="Gill Sans MT"/>
      <family val="2"/>
    </font>
    <font>
      <b/>
      <sz val="10"/>
      <color rgb="FF00B050"/>
      <name val="Gill Sans MT"/>
      <family val="2"/>
    </font>
    <font>
      <b/>
      <sz val="10"/>
      <name val="Gill Sans MT"/>
      <family val="2"/>
    </font>
    <font>
      <b/>
      <sz val="10"/>
      <color rgb="FFC00000"/>
      <name val="Gill Sans MT"/>
      <family val="2"/>
    </font>
    <font>
      <b/>
      <sz val="12"/>
      <color theme="1"/>
      <name val="Gill Sans MT"/>
      <family val="2"/>
    </font>
    <font>
      <i/>
      <sz val="12"/>
      <color theme="0"/>
      <name val="Gill Sans MT"/>
      <family val="2"/>
    </font>
    <font>
      <b/>
      <i/>
      <sz val="12"/>
      <color theme="0"/>
      <name val="Gill Sans MT"/>
      <family val="2"/>
    </font>
    <font>
      <sz val="14"/>
      <name val="Gill Sans MT"/>
      <family val="2"/>
    </font>
    <font>
      <b/>
      <sz val="14"/>
      <name val="Gill Sans MT"/>
      <family val="2"/>
    </font>
    <font>
      <b/>
      <sz val="14"/>
      <color rgb="FF002060"/>
      <name val="Gill Sans MT"/>
      <family val="2"/>
    </font>
    <font>
      <b/>
      <sz val="12"/>
      <color rgb="FF002060"/>
      <name val="Gill Sans MT"/>
      <family val="2"/>
    </font>
    <font>
      <sz val="10"/>
      <color rgb="FFFF0000"/>
      <name val="Gill Sans MT"/>
      <family val="2"/>
    </font>
    <font>
      <b/>
      <sz val="14"/>
      <color theme="0"/>
      <name val="Arial Nova Cond"/>
      <family val="2"/>
    </font>
    <font>
      <sz val="11"/>
      <name val="Arial Nova Cond"/>
      <family val="2"/>
    </font>
    <font>
      <i/>
      <sz val="10"/>
      <color rgb="FF002060"/>
      <name val="Arial Nova Cond"/>
      <family val="2"/>
    </font>
    <font>
      <b/>
      <i/>
      <sz val="10"/>
      <color rgb="FF002060"/>
      <name val="Arial Nova Cond"/>
      <family val="2"/>
    </font>
    <font>
      <sz val="8"/>
      <color theme="1"/>
      <name val="Arial Nova Cond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Arial Nova Cond"/>
      <family val="2"/>
    </font>
    <font>
      <b/>
      <sz val="11"/>
      <color theme="1"/>
      <name val="Arial Nova Cond"/>
      <family val="2"/>
    </font>
    <font>
      <sz val="16"/>
      <color theme="1"/>
      <name val="Arial Nova Cond"/>
      <family val="2"/>
    </font>
    <font>
      <b/>
      <sz val="20"/>
      <color rgb="FF0070C0"/>
      <name val="Arial Nova Cond"/>
      <family val="2"/>
    </font>
    <font>
      <b/>
      <sz val="16"/>
      <color rgb="FF0070C0"/>
      <name val="Arial Nova Cond"/>
      <family val="2"/>
    </font>
    <font>
      <sz val="10"/>
      <color indexed="8"/>
      <name val="Cambria"/>
      <family val="1"/>
    </font>
    <font>
      <sz val="10"/>
      <color indexed="0"/>
      <name val="Cambria"/>
      <family val="1"/>
    </font>
    <font>
      <b/>
      <sz val="12"/>
      <color rgb="FF002060"/>
      <name val="Arial Nova Cond"/>
      <family val="2"/>
    </font>
    <font>
      <b/>
      <sz val="10"/>
      <color rgb="FF002060"/>
      <name val="Gill Sans MT"/>
      <family val="2"/>
    </font>
    <font>
      <sz val="11"/>
      <color theme="0"/>
      <name val="Arial Nova Cond"/>
      <family val="2"/>
    </font>
    <font>
      <sz val="14"/>
      <name val="Arial Nova Cond"/>
      <family val="2"/>
    </font>
    <font>
      <b/>
      <sz val="14"/>
      <color rgb="FF002060"/>
      <name val="Arial Nova Cond"/>
      <family val="2"/>
    </font>
    <font>
      <b/>
      <sz val="16"/>
      <color theme="0"/>
      <name val="Gill Sans MT"/>
      <family val="2"/>
    </font>
    <font>
      <sz val="12"/>
      <color rgb="FFFF0000"/>
      <name val="Gill Sans MT"/>
      <family val="2"/>
    </font>
    <font>
      <sz val="12"/>
      <color rgb="FF002060"/>
      <name val="Gill Sans MT"/>
      <family val="2"/>
    </font>
    <font>
      <sz val="16"/>
      <color theme="1"/>
      <name val="Gill Sans MT"/>
      <family val="2"/>
    </font>
    <font>
      <sz val="10"/>
      <color rgb="FF002060"/>
      <name val="Arial Nova Cond"/>
      <family val="2"/>
    </font>
    <font>
      <b/>
      <sz val="16"/>
      <color theme="0"/>
      <name val="Arial Nova Cond"/>
      <family val="2"/>
    </font>
    <font>
      <b/>
      <sz val="11"/>
      <name val="Arial Nova Cond"/>
      <family val="2"/>
    </font>
    <font>
      <b/>
      <sz val="10"/>
      <color rgb="FFC00000"/>
      <name val="Arial Nova Cond"/>
      <family val="2"/>
    </font>
    <font>
      <sz val="9"/>
      <name val="Gill Sans MT"/>
      <family val="2"/>
    </font>
    <font>
      <sz val="9"/>
      <color theme="1"/>
      <name val="Gill Sans MT"/>
      <family val="2"/>
    </font>
    <font>
      <sz val="9"/>
      <color rgb="FFC00000"/>
      <name val="Gill Sans MT"/>
      <family val="2"/>
    </font>
    <font>
      <b/>
      <sz val="22"/>
      <color theme="1"/>
      <name val="Calibri"/>
      <family val="2"/>
      <scheme val="minor"/>
    </font>
    <font>
      <b/>
      <sz val="12"/>
      <color theme="0" tint="-0.249977111117893"/>
      <name val="Gill Sans MT"/>
      <family val="2"/>
    </font>
    <font>
      <sz val="12"/>
      <color rgb="FFC00000"/>
      <name val="Gill Sans MT"/>
      <family val="2"/>
    </font>
    <font>
      <b/>
      <i/>
      <sz val="14"/>
      <color rgb="FFC00000"/>
      <name val="Gill Sans MT"/>
      <family val="2"/>
    </font>
    <font>
      <b/>
      <sz val="10"/>
      <color rgb="FF002060"/>
      <name val="Arial Nova Cond"/>
      <family val="2"/>
    </font>
    <font>
      <b/>
      <sz val="11"/>
      <color theme="8" tint="-0.249977111117893"/>
      <name val="Arial Nova Cond"/>
      <family val="2"/>
    </font>
    <font>
      <sz val="11"/>
      <color rgb="FFC00000"/>
      <name val="Calibri"/>
      <family val="2"/>
      <scheme val="minor"/>
    </font>
    <font>
      <b/>
      <sz val="22"/>
      <color theme="1"/>
      <name val="Gill Sans MT"/>
      <family val="2"/>
    </font>
    <font>
      <b/>
      <sz val="36"/>
      <color theme="0"/>
      <name val="Gill Sans MT"/>
      <family val="2"/>
    </font>
    <font>
      <b/>
      <sz val="20"/>
      <color rgb="FF002060"/>
      <name val="Gill Sans MT"/>
      <family val="2"/>
    </font>
    <font>
      <b/>
      <sz val="11"/>
      <color theme="1"/>
      <name val="Gill Sans MT"/>
      <family val="2"/>
    </font>
    <font>
      <b/>
      <sz val="22"/>
      <color theme="0"/>
      <name val="Gill Sans MT"/>
      <family val="2"/>
    </font>
    <font>
      <b/>
      <sz val="11"/>
      <color theme="0"/>
      <name val="Gill Sans MT"/>
      <family val="2"/>
    </font>
    <font>
      <sz val="11"/>
      <color theme="0"/>
      <name val="Gill Sans MT"/>
      <family val="2"/>
    </font>
    <font>
      <sz val="18"/>
      <color theme="0"/>
      <name val="Gill Sans MT"/>
      <family val="2"/>
    </font>
    <font>
      <b/>
      <sz val="26"/>
      <color theme="8" tint="-0.249977111117893"/>
      <name val="Gill Sans MT"/>
      <family val="2"/>
    </font>
    <font>
      <b/>
      <sz val="20"/>
      <color theme="1"/>
      <name val="Gill Sans MT"/>
      <family val="2"/>
    </font>
    <font>
      <b/>
      <sz val="20"/>
      <color theme="8" tint="-0.249977111117893"/>
      <name val="Gill Sans MT"/>
      <family val="2"/>
    </font>
    <font>
      <b/>
      <sz val="24"/>
      <color theme="8" tint="-0.249977111117893"/>
      <name val="Gill Sans MT"/>
      <family val="2"/>
    </font>
    <font>
      <b/>
      <sz val="12"/>
      <color theme="8" tint="-0.249977111117893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8" tint="-0.249977111117893"/>
      <name val="Arial Nova Cond"/>
      <family val="2"/>
    </font>
    <font>
      <sz val="14"/>
      <color rgb="FFC00000"/>
      <name val="Gill Sans MT"/>
      <family val="2"/>
    </font>
    <font>
      <b/>
      <sz val="24"/>
      <color theme="0"/>
      <name val="Gill Sans MT"/>
      <family val="2"/>
    </font>
    <font>
      <b/>
      <sz val="20"/>
      <color theme="0"/>
      <name val="Arial Nova Cond"/>
      <family val="2"/>
    </font>
    <font>
      <b/>
      <sz val="14"/>
      <color rgb="FFFF0000"/>
      <name val="Arial Nova Cond"/>
      <family val="2"/>
    </font>
    <font>
      <b/>
      <i/>
      <sz val="18"/>
      <color theme="1"/>
      <name val="Arial Nova Cond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66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/>
      <right/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thin">
        <color rgb="FFB2B2B2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</borders>
  <cellStyleXfs count="5">
    <xf numFmtId="0" fontId="0" fillId="0" borderId="0"/>
    <xf numFmtId="9" fontId="8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4" borderId="4" applyNumberFormat="0" applyFont="0" applyAlignment="0" applyProtection="0"/>
    <xf numFmtId="43" fontId="8" fillId="0" borderId="0" applyFont="0" applyFill="0" applyBorder="0" applyAlignment="0" applyProtection="0"/>
  </cellStyleXfs>
  <cellXfs count="7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textRotation="45" wrapText="1"/>
    </xf>
    <xf numFmtId="0" fontId="1" fillId="0" borderId="0" xfId="0" applyFont="1"/>
    <xf numFmtId="0" fontId="1" fillId="0" borderId="2" xfId="0" applyFont="1" applyBorder="1" applyAlignment="1">
      <alignment textRotation="45"/>
    </xf>
    <xf numFmtId="0" fontId="2" fillId="0" borderId="1" xfId="0" applyFont="1" applyBorder="1"/>
    <xf numFmtId="0" fontId="4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textRotation="45" wrapText="1"/>
    </xf>
    <xf numFmtId="0" fontId="6" fillId="0" borderId="0" xfId="0" applyFont="1"/>
    <xf numFmtId="0" fontId="5" fillId="0" borderId="0" xfId="0" applyFont="1"/>
    <xf numFmtId="0" fontId="5" fillId="0" borderId="2" xfId="0" applyFont="1" applyBorder="1" applyAlignment="1">
      <alignment textRotation="45"/>
    </xf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0" fontId="1" fillId="0" borderId="1" xfId="0" applyFont="1" applyBorder="1"/>
    <xf numFmtId="0" fontId="1" fillId="2" borderId="2" xfId="0" applyFont="1" applyFill="1" applyBorder="1" applyAlignment="1">
      <alignment textRotation="45" wrapText="1"/>
    </xf>
    <xf numFmtId="0" fontId="1" fillId="0" borderId="3" xfId="0" applyFont="1" applyFill="1" applyBorder="1" applyAlignment="1">
      <alignment textRotation="45" wrapText="1"/>
    </xf>
    <xf numFmtId="0" fontId="1" fillId="2" borderId="3" xfId="0" applyFont="1" applyFill="1" applyBorder="1" applyAlignment="1">
      <alignment textRotation="45" wrapText="1"/>
    </xf>
    <xf numFmtId="0" fontId="3" fillId="0" borderId="1" xfId="0" applyFont="1" applyBorder="1"/>
    <xf numFmtId="0" fontId="3" fillId="0" borderId="1" xfId="0" applyFont="1" applyFill="1" applyBorder="1"/>
    <xf numFmtId="0" fontId="10" fillId="0" borderId="0" xfId="0" applyFont="1"/>
    <xf numFmtId="0" fontId="14" fillId="0" borderId="0" xfId="0" applyFont="1"/>
    <xf numFmtId="0" fontId="12" fillId="0" borderId="0" xfId="0" applyFont="1" applyAlignment="1"/>
    <xf numFmtId="0" fontId="10" fillId="0" borderId="0" xfId="0" applyFont="1" applyAlignment="1">
      <alignment horizontal="center"/>
    </xf>
    <xf numFmtId="0" fontId="13" fillId="6" borderId="1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6" borderId="19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textRotation="45" wrapText="1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vertical="top" wrapText="1"/>
    </xf>
    <xf numFmtId="0" fontId="19" fillId="0" borderId="2" xfId="0" applyFont="1" applyBorder="1" applyAlignment="1">
      <alignment textRotation="45" wrapText="1"/>
    </xf>
    <xf numFmtId="0" fontId="13" fillId="6" borderId="34" xfId="0" applyFont="1" applyFill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15" fillId="0" borderId="29" xfId="0" applyFont="1" applyBorder="1" applyAlignment="1">
      <alignment vertical="top"/>
    </xf>
    <xf numFmtId="0" fontId="15" fillId="0" borderId="30" xfId="0" applyFont="1" applyBorder="1" applyAlignment="1">
      <alignment vertical="top"/>
    </xf>
    <xf numFmtId="0" fontId="15" fillId="0" borderId="0" xfId="0" applyFont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center" vertical="top"/>
    </xf>
    <xf numFmtId="0" fontId="31" fillId="0" borderId="26" xfId="0" applyFont="1" applyBorder="1" applyAlignment="1">
      <alignment vertical="top"/>
    </xf>
    <xf numFmtId="0" fontId="31" fillId="0" borderId="27" xfId="0" applyFont="1" applyBorder="1" applyAlignment="1">
      <alignment vertical="top"/>
    </xf>
    <xf numFmtId="0" fontId="31" fillId="0" borderId="27" xfId="0" applyFont="1" applyBorder="1" applyAlignment="1">
      <alignment horizontal="center" vertical="top"/>
    </xf>
    <xf numFmtId="0" fontId="31" fillId="0" borderId="28" xfId="0" applyFont="1" applyBorder="1" applyAlignment="1">
      <alignment vertical="top"/>
    </xf>
    <xf numFmtId="0" fontId="31" fillId="0" borderId="29" xfId="0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31" fillId="0" borderId="30" xfId="0" applyFont="1" applyBorder="1" applyAlignment="1">
      <alignment vertical="top"/>
    </xf>
    <xf numFmtId="0" fontId="31" fillId="0" borderId="0" xfId="0" applyFont="1" applyBorder="1" applyAlignment="1">
      <alignment horizontal="center" vertical="top"/>
    </xf>
    <xf numFmtId="0" fontId="31" fillId="0" borderId="0" xfId="0" applyFont="1" applyAlignment="1">
      <alignment vertical="center"/>
    </xf>
    <xf numFmtId="0" fontId="31" fillId="0" borderId="29" xfId="0" applyFont="1" applyBorder="1" applyAlignment="1">
      <alignment vertical="center"/>
    </xf>
    <xf numFmtId="0" fontId="31" fillId="0" borderId="30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0" fontId="31" fillId="0" borderId="32" xfId="0" applyFont="1" applyBorder="1" applyAlignment="1">
      <alignment vertical="center"/>
    </xf>
    <xf numFmtId="0" fontId="31" fillId="0" borderId="33" xfId="0" applyFont="1" applyBorder="1" applyAlignment="1">
      <alignment vertic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5" fillId="14" borderId="1" xfId="0" applyFont="1" applyFill="1" applyBorder="1" applyAlignment="1">
      <alignment horizontal="center" vertical="center" wrapText="1"/>
    </xf>
    <xf numFmtId="9" fontId="35" fillId="13" borderId="1" xfId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top" wrapText="1"/>
    </xf>
    <xf numFmtId="0" fontId="27" fillId="0" borderId="26" xfId="0" applyFont="1" applyBorder="1" applyAlignment="1">
      <alignment horizontal="left" vertical="top" wrapText="1"/>
    </xf>
    <xf numFmtId="0" fontId="27" fillId="0" borderId="27" xfId="0" applyFont="1" applyBorder="1" applyAlignment="1">
      <alignment horizontal="left" vertical="top" wrapText="1"/>
    </xf>
    <xf numFmtId="0" fontId="27" fillId="0" borderId="27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left" vertical="top" wrapText="1"/>
    </xf>
    <xf numFmtId="0" fontId="27" fillId="0" borderId="29" xfId="0" applyFont="1" applyBorder="1" applyAlignment="1">
      <alignment horizontal="left" vertical="top" wrapText="1"/>
    </xf>
    <xf numFmtId="0" fontId="27" fillId="0" borderId="30" xfId="0" applyFont="1" applyBorder="1" applyAlignment="1">
      <alignment horizontal="left" vertical="top" wrapText="1"/>
    </xf>
    <xf numFmtId="0" fontId="27" fillId="0" borderId="29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3" fillId="0" borderId="29" xfId="0" applyFont="1" applyBorder="1" applyAlignment="1">
      <alignment horizontal="left" vertical="center" wrapText="1"/>
    </xf>
    <xf numFmtId="0" fontId="33" fillId="0" borderId="30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top" wrapText="1"/>
    </xf>
    <xf numFmtId="0" fontId="27" fillId="0" borderId="32" xfId="0" applyFont="1" applyBorder="1" applyAlignment="1">
      <alignment horizontal="left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13" borderId="1" xfId="0" applyFont="1" applyFill="1" applyBorder="1" applyAlignment="1">
      <alignment horizontal="center" vertical="center" wrapText="1"/>
    </xf>
    <xf numFmtId="0" fontId="39" fillId="13" borderId="1" xfId="0" applyFont="1" applyFill="1" applyBorder="1" applyAlignment="1">
      <alignment horizontal="left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vertical="center" wrapText="1"/>
    </xf>
    <xf numFmtId="17" fontId="35" fillId="8" borderId="1" xfId="0" applyNumberFormat="1" applyFont="1" applyFill="1" applyBorder="1" applyAlignment="1">
      <alignment horizontal="center" vertical="top" wrapText="1"/>
    </xf>
    <xf numFmtId="0" fontId="35" fillId="8" borderId="2" xfId="0" applyFont="1" applyFill="1" applyBorder="1" applyAlignment="1">
      <alignment horizontal="center" vertical="top" wrapText="1"/>
    </xf>
    <xf numFmtId="164" fontId="42" fillId="0" borderId="0" xfId="0" applyNumberFormat="1" applyFont="1" applyAlignment="1">
      <alignment horizontal="left" vertical="top"/>
    </xf>
    <xf numFmtId="0" fontId="42" fillId="0" borderId="5" xfId="0" applyFont="1" applyBorder="1" applyAlignment="1">
      <alignment horizontal="left" vertical="top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 wrapText="1"/>
    </xf>
    <xf numFmtId="0" fontId="42" fillId="0" borderId="0" xfId="0" applyFont="1" applyBorder="1" applyAlignment="1">
      <alignment horizontal="left" vertical="top"/>
    </xf>
    <xf numFmtId="164" fontId="43" fillId="6" borderId="1" xfId="0" applyNumberFormat="1" applyFont="1" applyFill="1" applyBorder="1" applyAlignment="1">
      <alignment horizontal="left" vertical="center"/>
    </xf>
    <xf numFmtId="0" fontId="43" fillId="6" borderId="1" xfId="0" applyFont="1" applyFill="1" applyBorder="1" applyAlignment="1">
      <alignment horizontal="left" vertical="center" wrapText="1"/>
    </xf>
    <xf numFmtId="0" fontId="43" fillId="6" borderId="1" xfId="0" applyFont="1" applyFill="1" applyBorder="1" applyAlignment="1">
      <alignment horizontal="center" vertical="center" wrapText="1"/>
    </xf>
    <xf numFmtId="164" fontId="43" fillId="0" borderId="1" xfId="0" applyNumberFormat="1" applyFont="1" applyBorder="1" applyAlignment="1">
      <alignment horizontal="left" vertical="top"/>
    </xf>
    <xf numFmtId="0" fontId="42" fillId="0" borderId="1" xfId="0" applyFont="1" applyBorder="1" applyAlignment="1">
      <alignment horizontal="left" vertical="top" wrapText="1"/>
    </xf>
    <xf numFmtId="0" fontId="42" fillId="12" borderId="1" xfId="0" applyFont="1" applyFill="1" applyBorder="1" applyAlignment="1">
      <alignment horizontal="left" vertical="top" wrapText="1"/>
    </xf>
    <xf numFmtId="9" fontId="42" fillId="12" borderId="1" xfId="0" applyNumberFormat="1" applyFont="1" applyFill="1" applyBorder="1" applyAlignment="1">
      <alignment horizontal="left" vertical="top" wrapText="1"/>
    </xf>
    <xf numFmtId="0" fontId="42" fillId="11" borderId="1" xfId="0" applyFont="1" applyFill="1" applyBorder="1" applyAlignment="1">
      <alignment horizontal="left" vertical="top" wrapText="1"/>
    </xf>
    <xf numFmtId="9" fontId="42" fillId="11" borderId="1" xfId="0" applyNumberFormat="1" applyFont="1" applyFill="1" applyBorder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0" fontId="42" fillId="10" borderId="1" xfId="0" applyFont="1" applyFill="1" applyBorder="1" applyAlignment="1">
      <alignment horizontal="left" vertical="top" wrapText="1"/>
    </xf>
    <xf numFmtId="9" fontId="42" fillId="10" borderId="1" xfId="0" applyNumberFormat="1" applyFont="1" applyFill="1" applyBorder="1" applyAlignment="1">
      <alignment horizontal="left" vertical="top" wrapText="1"/>
    </xf>
    <xf numFmtId="0" fontId="42" fillId="9" borderId="1" xfId="0" applyFont="1" applyFill="1" applyBorder="1" applyAlignment="1">
      <alignment horizontal="left" vertical="top" wrapText="1"/>
    </xf>
    <xf numFmtId="9" fontId="42" fillId="9" borderId="1" xfId="0" applyNumberFormat="1" applyFont="1" applyFill="1" applyBorder="1" applyAlignment="1">
      <alignment horizontal="left" vertical="top" wrapText="1"/>
    </xf>
    <xf numFmtId="9" fontId="42" fillId="0" borderId="1" xfId="0" applyNumberFormat="1" applyFont="1" applyBorder="1" applyAlignment="1">
      <alignment horizontal="left" vertical="top" wrapText="1"/>
    </xf>
    <xf numFmtId="2" fontId="43" fillId="0" borderId="1" xfId="0" applyNumberFormat="1" applyFont="1" applyBorder="1" applyAlignment="1">
      <alignment horizontal="left" vertical="top"/>
    </xf>
    <xf numFmtId="0" fontId="42" fillId="0" borderId="1" xfId="0" applyFont="1" applyBorder="1" applyAlignment="1">
      <alignment vertical="top" wrapText="1"/>
    </xf>
    <xf numFmtId="164" fontId="43" fillId="0" borderId="1" xfId="0" applyNumberFormat="1" applyFont="1" applyBorder="1" applyAlignment="1">
      <alignment horizontal="left" vertical="center"/>
    </xf>
    <xf numFmtId="0" fontId="31" fillId="5" borderId="1" xfId="0" applyFont="1" applyFill="1" applyBorder="1" applyAlignment="1">
      <alignment horizontal="left" vertical="top" wrapText="1"/>
    </xf>
    <xf numFmtId="0" fontId="42" fillId="9" borderId="1" xfId="0" applyFont="1" applyFill="1" applyBorder="1" applyAlignment="1">
      <alignment horizontal="left" vertical="center" wrapText="1"/>
    </xf>
    <xf numFmtId="9" fontId="42" fillId="9" borderId="1" xfId="1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2" fillId="10" borderId="1" xfId="0" applyFont="1" applyFill="1" applyBorder="1" applyAlignment="1">
      <alignment horizontal="left" vertical="center" wrapText="1"/>
    </xf>
    <xf numFmtId="9" fontId="42" fillId="10" borderId="1" xfId="1" applyFont="1" applyFill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9" fontId="42" fillId="0" borderId="1" xfId="1" applyFont="1" applyBorder="1" applyAlignment="1">
      <alignment horizontal="left" vertical="center" wrapText="1"/>
    </xf>
    <xf numFmtId="0" fontId="42" fillId="11" borderId="1" xfId="0" applyFont="1" applyFill="1" applyBorder="1" applyAlignment="1">
      <alignment horizontal="left" vertical="center" wrapText="1"/>
    </xf>
    <xf numFmtId="9" fontId="42" fillId="11" borderId="1" xfId="1" applyFont="1" applyFill="1" applyBorder="1" applyAlignment="1">
      <alignment horizontal="left" vertical="center" wrapText="1"/>
    </xf>
    <xf numFmtId="2" fontId="43" fillId="0" borderId="1" xfId="0" applyNumberFormat="1" applyFont="1" applyBorder="1" applyAlignment="1">
      <alignment horizontal="left" vertical="center"/>
    </xf>
    <xf numFmtId="0" fontId="42" fillId="12" borderId="1" xfId="0" applyFont="1" applyFill="1" applyBorder="1" applyAlignment="1">
      <alignment horizontal="left" vertical="center" wrapText="1"/>
    </xf>
    <xf numFmtId="9" fontId="42" fillId="12" borderId="1" xfId="1" applyFont="1" applyFill="1" applyBorder="1" applyAlignment="1">
      <alignment horizontal="left" vertical="center" wrapText="1"/>
    </xf>
    <xf numFmtId="0" fontId="31" fillId="0" borderId="1" xfId="0" applyFont="1" applyBorder="1" applyAlignment="1">
      <alignment vertical="center" wrapText="1"/>
    </xf>
    <xf numFmtId="164" fontId="43" fillId="0" borderId="0" xfId="0" applyNumberFormat="1" applyFont="1" applyAlignment="1">
      <alignment horizontal="left"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26" xfId="0" applyFont="1" applyBorder="1" applyAlignment="1">
      <alignment vertical="top"/>
    </xf>
    <xf numFmtId="0" fontId="27" fillId="0" borderId="27" xfId="0" applyFont="1" applyBorder="1" applyAlignment="1">
      <alignment vertical="top"/>
    </xf>
    <xf numFmtId="0" fontId="27" fillId="0" borderId="27" xfId="0" applyFont="1" applyBorder="1" applyAlignment="1">
      <alignment horizontal="center" vertical="top"/>
    </xf>
    <xf numFmtId="0" fontId="27" fillId="0" borderId="28" xfId="0" applyFont="1" applyBorder="1" applyAlignment="1">
      <alignment vertical="top"/>
    </xf>
    <xf numFmtId="0" fontId="27" fillId="0" borderId="29" xfId="0" applyFont="1" applyBorder="1" applyAlignment="1">
      <alignment vertical="top"/>
    </xf>
    <xf numFmtId="0" fontId="27" fillId="0" borderId="30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 horizontal="center" vertical="top"/>
    </xf>
    <xf numFmtId="0" fontId="30" fillId="0" borderId="29" xfId="0" applyFont="1" applyBorder="1" applyAlignment="1">
      <alignment vertical="top"/>
    </xf>
    <xf numFmtId="0" fontId="30" fillId="0" borderId="0" xfId="0" applyFont="1" applyBorder="1" applyAlignment="1">
      <alignment horizontal="center" vertical="top"/>
    </xf>
    <xf numFmtId="0" fontId="30" fillId="7" borderId="1" xfId="0" applyFont="1" applyFill="1" applyBorder="1" applyAlignment="1">
      <alignment vertical="center"/>
    </xf>
    <xf numFmtId="0" fontId="30" fillId="0" borderId="0" xfId="0" applyFont="1" applyBorder="1" applyAlignment="1">
      <alignment vertical="top"/>
    </xf>
    <xf numFmtId="0" fontId="30" fillId="7" borderId="1" xfId="0" applyFont="1" applyFill="1" applyBorder="1" applyAlignment="1">
      <alignment vertical="center" wrapText="1"/>
    </xf>
    <xf numFmtId="0" fontId="30" fillId="0" borderId="30" xfId="0" applyFont="1" applyBorder="1" applyAlignment="1">
      <alignment vertical="top"/>
    </xf>
    <xf numFmtId="0" fontId="30" fillId="0" borderId="0" xfId="0" applyFont="1" applyAlignment="1">
      <alignment vertical="top"/>
    </xf>
    <xf numFmtId="0" fontId="27" fillId="0" borderId="29" xfId="0" applyFont="1" applyBorder="1" applyAlignment="1">
      <alignment vertical="top" wrapText="1"/>
    </xf>
    <xf numFmtId="0" fontId="27" fillId="0" borderId="3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39" fillId="5" borderId="1" xfId="3" applyFont="1" applyFill="1" applyBorder="1" applyAlignment="1">
      <alignment horizontal="center" vertical="center"/>
    </xf>
    <xf numFmtId="0" fontId="27" fillId="0" borderId="29" xfId="0" applyFont="1" applyBorder="1" applyAlignment="1">
      <alignment vertical="center"/>
    </xf>
    <xf numFmtId="0" fontId="46" fillId="17" borderId="1" xfId="3" applyFont="1" applyFill="1" applyBorder="1" applyAlignment="1">
      <alignment horizontal="left" vertical="center" wrapText="1"/>
    </xf>
    <xf numFmtId="0" fontId="46" fillId="17" borderId="1" xfId="0" applyFont="1" applyFill="1" applyBorder="1" applyAlignment="1">
      <alignment horizontal="center" vertical="center" wrapText="1"/>
    </xf>
    <xf numFmtId="0" fontId="27" fillId="17" borderId="1" xfId="0" applyFont="1" applyFill="1" applyBorder="1" applyAlignment="1">
      <alignment horizontal="center" vertical="center"/>
    </xf>
    <xf numFmtId="0" fontId="27" fillId="0" borderId="3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17" borderId="1" xfId="0" applyFont="1" applyFill="1" applyBorder="1" applyAlignment="1">
      <alignment horizontal="left" vertical="center" wrapText="1"/>
    </xf>
    <xf numFmtId="0" fontId="27" fillId="17" borderId="1" xfId="0" applyFont="1" applyFill="1" applyBorder="1" applyAlignment="1">
      <alignment horizontal="center" vertical="center" wrapText="1"/>
    </xf>
    <xf numFmtId="0" fontId="27" fillId="0" borderId="41" xfId="0" applyFont="1" applyBorder="1" applyAlignment="1">
      <alignment vertical="center"/>
    </xf>
    <xf numFmtId="0" fontId="27" fillId="0" borderId="31" xfId="0" applyFont="1" applyBorder="1" applyAlignment="1">
      <alignment vertical="top"/>
    </xf>
    <xf numFmtId="0" fontId="27" fillId="0" borderId="32" xfId="0" applyFont="1" applyBorder="1" applyAlignment="1">
      <alignment vertical="top"/>
    </xf>
    <xf numFmtId="0" fontId="27" fillId="0" borderId="32" xfId="0" applyFont="1" applyBorder="1" applyAlignment="1">
      <alignment horizontal="center" vertical="top"/>
    </xf>
    <xf numFmtId="0" fontId="27" fillId="0" borderId="33" xfId="0" applyFont="1" applyBorder="1" applyAlignment="1">
      <alignment vertical="top"/>
    </xf>
    <xf numFmtId="0" fontId="15" fillId="0" borderId="0" xfId="0" applyFont="1"/>
    <xf numFmtId="0" fontId="16" fillId="0" borderId="0" xfId="0" applyFont="1" applyAlignment="1">
      <alignment vertical="top" wrapText="1"/>
    </xf>
    <xf numFmtId="0" fontId="15" fillId="0" borderId="26" xfId="0" applyFont="1" applyBorder="1"/>
    <xf numFmtId="0" fontId="15" fillId="0" borderId="27" xfId="0" applyFont="1" applyBorder="1"/>
    <xf numFmtId="0" fontId="15" fillId="0" borderId="28" xfId="0" applyFont="1" applyBorder="1"/>
    <xf numFmtId="0" fontId="15" fillId="0" borderId="29" xfId="0" applyFont="1" applyBorder="1"/>
    <xf numFmtId="0" fontId="15" fillId="0" borderId="0" xfId="0" applyFont="1" applyBorder="1"/>
    <xf numFmtId="0" fontId="15" fillId="0" borderId="30" xfId="0" applyFont="1" applyBorder="1"/>
    <xf numFmtId="0" fontId="16" fillId="0" borderId="29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15" fillId="0" borderId="31" xfId="0" applyFont="1" applyBorder="1"/>
    <xf numFmtId="0" fontId="15" fillId="0" borderId="32" xfId="0" applyFont="1" applyBorder="1"/>
    <xf numFmtId="0" fontId="15" fillId="0" borderId="33" xfId="0" applyFont="1" applyBorder="1"/>
    <xf numFmtId="164" fontId="48" fillId="0" borderId="0" xfId="0" applyNumberFormat="1" applyFont="1" applyBorder="1" applyAlignment="1">
      <alignment horizontal="right" vertical="top"/>
    </xf>
    <xf numFmtId="0" fontId="10" fillId="0" borderId="0" xfId="0" applyFont="1" applyBorder="1"/>
    <xf numFmtId="9" fontId="15" fillId="0" borderId="1" xfId="1" applyFont="1" applyBorder="1" applyAlignment="1">
      <alignment vertical="top"/>
    </xf>
    <xf numFmtId="0" fontId="15" fillId="0" borderId="23" xfId="0" applyFont="1" applyBorder="1"/>
    <xf numFmtId="0" fontId="15" fillId="0" borderId="25" xfId="0" applyFont="1" applyBorder="1"/>
    <xf numFmtId="0" fontId="15" fillId="0" borderId="1" xfId="0" applyFont="1" applyBorder="1" applyAlignment="1">
      <alignment vertical="top" wrapText="1"/>
    </xf>
    <xf numFmtId="9" fontId="15" fillId="18" borderId="40" xfId="1" applyFont="1" applyFill="1" applyBorder="1" applyAlignment="1">
      <alignment vertical="top"/>
    </xf>
    <xf numFmtId="9" fontId="15" fillId="18" borderId="9" xfId="1" applyFont="1" applyFill="1" applyBorder="1" applyAlignment="1">
      <alignment vertical="top"/>
    </xf>
    <xf numFmtId="9" fontId="15" fillId="18" borderId="0" xfId="1" applyFont="1" applyFill="1" applyBorder="1" applyAlignment="1">
      <alignment vertical="top"/>
    </xf>
    <xf numFmtId="9" fontId="15" fillId="18" borderId="43" xfId="1" applyFont="1" applyFill="1" applyBorder="1" applyAlignment="1">
      <alignment vertical="top"/>
    </xf>
    <xf numFmtId="9" fontId="15" fillId="18" borderId="5" xfId="1" applyFont="1" applyFill="1" applyBorder="1" applyAlignment="1">
      <alignment vertical="top"/>
    </xf>
    <xf numFmtId="9" fontId="15" fillId="18" borderId="10" xfId="1" applyFont="1" applyFill="1" applyBorder="1" applyAlignment="1">
      <alignment vertical="top"/>
    </xf>
    <xf numFmtId="0" fontId="15" fillId="0" borderId="0" xfId="0" applyFont="1" applyAlignment="1">
      <alignment horizontal="left" textRotation="90"/>
    </xf>
    <xf numFmtId="0" fontId="15" fillId="0" borderId="27" xfId="0" applyFont="1" applyBorder="1" applyAlignment="1">
      <alignment horizontal="left" textRotation="90"/>
    </xf>
    <xf numFmtId="0" fontId="15" fillId="0" borderId="0" xfId="0" applyFont="1" applyBorder="1" applyAlignment="1">
      <alignment horizontal="left" textRotation="90"/>
    </xf>
    <xf numFmtId="0" fontId="15" fillId="0" borderId="32" xfId="0" applyFont="1" applyBorder="1" applyAlignment="1">
      <alignment horizontal="left" textRotation="90"/>
    </xf>
    <xf numFmtId="9" fontId="15" fillId="18" borderId="39" xfId="1" applyFont="1" applyFill="1" applyBorder="1" applyAlignment="1">
      <alignment horizontal="left" vertical="top" textRotation="90"/>
    </xf>
    <xf numFmtId="9" fontId="15" fillId="18" borderId="42" xfId="1" applyFont="1" applyFill="1" applyBorder="1" applyAlignment="1">
      <alignment horizontal="left" vertical="top" textRotation="90"/>
    </xf>
    <xf numFmtId="9" fontId="15" fillId="18" borderId="38" xfId="1" applyFont="1" applyFill="1" applyBorder="1" applyAlignment="1">
      <alignment horizontal="left" vertical="top" textRotation="90"/>
    </xf>
    <xf numFmtId="0" fontId="51" fillId="7" borderId="1" xfId="3" applyFont="1" applyFill="1" applyBorder="1" applyAlignment="1">
      <alignment vertical="top" wrapText="1"/>
    </xf>
    <xf numFmtId="0" fontId="51" fillId="7" borderId="1" xfId="0" applyFont="1" applyFill="1" applyBorder="1" applyAlignment="1">
      <alignment horizontal="left" vertical="top" wrapText="1"/>
    </xf>
    <xf numFmtId="0" fontId="51" fillId="7" borderId="0" xfId="0" applyFont="1" applyFill="1" applyAlignment="1">
      <alignment horizontal="left"/>
    </xf>
    <xf numFmtId="0" fontId="51" fillId="7" borderId="1" xfId="3" applyFont="1" applyFill="1" applyBorder="1" applyAlignment="1">
      <alignment horizontal="left" vertical="top" wrapText="1"/>
    </xf>
    <xf numFmtId="0" fontId="51" fillId="7" borderId="1" xfId="0" applyFont="1" applyFill="1" applyBorder="1" applyAlignment="1">
      <alignment vertical="top" wrapText="1"/>
    </xf>
    <xf numFmtId="0" fontId="51" fillId="7" borderId="0" xfId="0" applyFont="1" applyFill="1" applyAlignment="1"/>
    <xf numFmtId="0" fontId="52" fillId="7" borderId="1" xfId="3" applyFont="1" applyFill="1" applyBorder="1" applyAlignment="1">
      <alignment vertical="top" wrapText="1"/>
    </xf>
    <xf numFmtId="0" fontId="52" fillId="7" borderId="1" xfId="0" applyFont="1" applyFill="1" applyBorder="1" applyAlignment="1">
      <alignment vertical="top" wrapText="1"/>
    </xf>
    <xf numFmtId="0" fontId="51" fillId="7" borderId="1" xfId="0" applyFont="1" applyFill="1" applyBorder="1" applyAlignment="1">
      <alignment horizontal="center" vertical="top" wrapText="1"/>
    </xf>
    <xf numFmtId="0" fontId="51" fillId="7" borderId="1" xfId="3" applyFont="1" applyFill="1" applyBorder="1" applyAlignment="1">
      <alignment horizontal="center" vertical="top" wrapText="1"/>
    </xf>
    <xf numFmtId="0" fontId="51" fillId="7" borderId="0" xfId="0" applyFont="1" applyFill="1" applyAlignment="1">
      <alignment horizontal="left" wrapText="1"/>
    </xf>
    <xf numFmtId="0" fontId="11" fillId="7" borderId="0" xfId="0" applyFont="1" applyFill="1" applyAlignment="1">
      <alignment horizontal="left"/>
    </xf>
    <xf numFmtId="0" fontId="22" fillId="19" borderId="1" xfId="0" applyFont="1" applyFill="1" applyBorder="1" applyAlignment="1">
      <alignment horizontal="center" vertical="top" wrapText="1"/>
    </xf>
    <xf numFmtId="0" fontId="22" fillId="19" borderId="7" xfId="0" applyFont="1" applyFill="1" applyBorder="1" applyAlignment="1">
      <alignment vertical="top" wrapText="1"/>
    </xf>
    <xf numFmtId="0" fontId="23" fillId="0" borderId="0" xfId="0" applyFont="1" applyAlignment="1">
      <alignment vertical="center" wrapText="1"/>
    </xf>
    <xf numFmtId="0" fontId="23" fillId="19" borderId="1" xfId="3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19" borderId="1" xfId="0" applyFont="1" applyFill="1" applyBorder="1" applyAlignment="1">
      <alignment horizontal="center" vertical="center" wrapText="1"/>
    </xf>
    <xf numFmtId="0" fontId="23" fillId="19" borderId="1" xfId="3" applyFont="1" applyFill="1" applyBorder="1" applyAlignment="1">
      <alignment horizontal="center" vertical="top" wrapText="1"/>
    </xf>
    <xf numFmtId="0" fontId="54" fillId="19" borderId="1" xfId="0" applyFont="1" applyFill="1" applyBorder="1" applyAlignment="1">
      <alignment horizontal="center" vertical="top" wrapText="1"/>
    </xf>
    <xf numFmtId="0" fontId="51" fillId="20" borderId="1" xfId="3" applyFont="1" applyFill="1" applyBorder="1" applyAlignment="1">
      <alignment horizontal="left" vertical="top" wrapText="1"/>
    </xf>
    <xf numFmtId="0" fontId="51" fillId="20" borderId="1" xfId="0" applyFont="1" applyFill="1" applyBorder="1" applyAlignment="1">
      <alignment horizontal="left" vertical="top" wrapText="1"/>
    </xf>
    <xf numFmtId="0" fontId="51" fillId="9" borderId="1" xfId="0" applyFont="1" applyFill="1" applyBorder="1" applyAlignment="1">
      <alignment horizontal="left" vertical="top" wrapText="1"/>
    </xf>
    <xf numFmtId="0" fontId="51" fillId="12" borderId="1" xfId="3" applyFont="1" applyFill="1" applyBorder="1" applyAlignment="1">
      <alignment vertical="top" wrapText="1"/>
    </xf>
    <xf numFmtId="0" fontId="51" fillId="12" borderId="1" xfId="3" applyFont="1" applyFill="1" applyBorder="1" applyAlignment="1">
      <alignment horizontal="left" vertical="top" wrapText="1"/>
    </xf>
    <xf numFmtId="0" fontId="51" fillId="12" borderId="1" xfId="0" applyFont="1" applyFill="1" applyBorder="1" applyAlignment="1">
      <alignment vertical="top" wrapText="1"/>
    </xf>
    <xf numFmtId="0" fontId="51" fillId="20" borderId="1" xfId="0" applyFont="1" applyFill="1" applyBorder="1" applyAlignment="1">
      <alignment vertical="top" wrapText="1"/>
    </xf>
    <xf numFmtId="0" fontId="51" fillId="9" borderId="1" xfId="3" applyFont="1" applyFill="1" applyBorder="1" applyAlignment="1">
      <alignment vertical="top" wrapText="1"/>
    </xf>
    <xf numFmtId="0" fontId="51" fillId="9" borderId="1" xfId="3" applyFont="1" applyFill="1" applyBorder="1" applyAlignment="1">
      <alignment horizontal="center" vertical="top" wrapText="1"/>
    </xf>
    <xf numFmtId="0" fontId="51" fillId="9" borderId="1" xfId="0" applyFont="1" applyFill="1" applyBorder="1" applyAlignment="1">
      <alignment vertical="top" wrapText="1"/>
    </xf>
    <xf numFmtId="0" fontId="57" fillId="19" borderId="0" xfId="0" applyFont="1" applyFill="1" applyAlignment="1">
      <alignment horizontal="center" vertical="top" wrapText="1"/>
    </xf>
    <xf numFmtId="0" fontId="23" fillId="19" borderId="1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vertical="top"/>
    </xf>
    <xf numFmtId="0" fontId="22" fillId="8" borderId="1" xfId="0" applyFont="1" applyFill="1" applyBorder="1" applyAlignment="1">
      <alignment horizontal="center" vertical="top" wrapText="1"/>
    </xf>
    <xf numFmtId="0" fontId="22" fillId="8" borderId="7" xfId="0" applyFont="1" applyFill="1" applyBorder="1" applyAlignment="1">
      <alignment vertical="top" wrapText="1"/>
    </xf>
    <xf numFmtId="0" fontId="23" fillId="21" borderId="1" xfId="3" applyFont="1" applyFill="1" applyBorder="1" applyAlignment="1">
      <alignment horizontal="center" vertical="top" wrapText="1"/>
    </xf>
    <xf numFmtId="0" fontId="59" fillId="8" borderId="1" xfId="0" applyFont="1" applyFill="1" applyBorder="1" applyAlignment="1">
      <alignment horizontal="center" vertical="top" wrapText="1"/>
    </xf>
    <xf numFmtId="0" fontId="60" fillId="0" borderId="0" xfId="0" applyFont="1" applyAlignment="1">
      <alignment vertical="top" wrapText="1"/>
    </xf>
    <xf numFmtId="0" fontId="22" fillId="19" borderId="1" xfId="0" applyFont="1" applyFill="1" applyBorder="1" applyAlignment="1">
      <alignment horizontal="left" vertical="top" wrapText="1"/>
    </xf>
    <xf numFmtId="0" fontId="22" fillId="19" borderId="1" xfId="3" applyFont="1" applyFill="1" applyBorder="1" applyAlignment="1">
      <alignment horizontal="center" vertical="center" wrapText="1"/>
    </xf>
    <xf numFmtId="0" fontId="22" fillId="19" borderId="1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59" fillId="19" borderId="1" xfId="0" applyFont="1" applyFill="1" applyBorder="1" applyAlignment="1">
      <alignment horizontal="center" vertical="top" wrapText="1"/>
    </xf>
    <xf numFmtId="0" fontId="12" fillId="13" borderId="1" xfId="0" applyFont="1" applyFill="1" applyBorder="1" applyAlignment="1">
      <alignment horizontal="center"/>
    </xf>
    <xf numFmtId="0" fontId="13" fillId="13" borderId="1" xfId="0" applyFont="1" applyFill="1" applyBorder="1" applyAlignment="1"/>
    <xf numFmtId="0" fontId="13" fillId="13" borderId="7" xfId="0" applyFont="1" applyFill="1" applyBorder="1" applyAlignment="1"/>
    <xf numFmtId="0" fontId="16" fillId="19" borderId="1" xfId="3" applyFont="1" applyFill="1" applyBorder="1" applyAlignment="1">
      <alignment horizontal="center" vertical="center" wrapText="1"/>
    </xf>
    <xf numFmtId="0" fontId="58" fillId="0" borderId="1" xfId="0" applyFont="1" applyBorder="1"/>
    <xf numFmtId="0" fontId="58" fillId="13" borderId="2" xfId="0" applyFont="1" applyFill="1" applyBorder="1"/>
    <xf numFmtId="9" fontId="16" fillId="13" borderId="1" xfId="3" applyNumberFormat="1" applyFont="1" applyFill="1" applyBorder="1" applyAlignment="1">
      <alignment horizontal="center" vertical="center" wrapText="1"/>
    </xf>
    <xf numFmtId="9" fontId="16" fillId="13" borderId="1" xfId="0" applyNumberFormat="1" applyFont="1" applyFill="1" applyBorder="1" applyAlignment="1">
      <alignment horizontal="center"/>
    </xf>
    <xf numFmtId="0" fontId="10" fillId="0" borderId="26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29" xfId="0" applyFont="1" applyBorder="1"/>
    <xf numFmtId="0" fontId="10" fillId="0" borderId="30" xfId="0" applyFont="1" applyBorder="1"/>
    <xf numFmtId="0" fontId="10" fillId="0" borderId="31" xfId="0" applyFont="1" applyBorder="1"/>
    <xf numFmtId="0" fontId="10" fillId="0" borderId="32" xfId="0" applyFont="1" applyBorder="1"/>
    <xf numFmtId="0" fontId="10" fillId="0" borderId="33" xfId="0" applyFont="1" applyBorder="1"/>
    <xf numFmtId="0" fontId="16" fillId="19" borderId="1" xfId="0" applyFont="1" applyFill="1" applyBorder="1" applyAlignment="1">
      <alignment horizontal="center" vertical="top" wrapText="1"/>
    </xf>
    <xf numFmtId="0" fontId="16" fillId="19" borderId="1" xfId="3" applyFont="1" applyFill="1" applyBorder="1" applyAlignment="1">
      <alignment horizontal="center" vertical="top" wrapText="1"/>
    </xf>
    <xf numFmtId="0" fontId="7" fillId="19" borderId="1" xfId="0" applyFont="1" applyFill="1" applyBorder="1" applyAlignment="1">
      <alignment horizontal="center" vertical="top" wrapText="1"/>
    </xf>
    <xf numFmtId="0" fontId="24" fillId="8" borderId="0" xfId="0" applyFont="1" applyFill="1" applyBorder="1" applyAlignment="1">
      <alignment vertical="top"/>
    </xf>
    <xf numFmtId="0" fontId="62" fillId="22" borderId="44" xfId="0" applyFont="1" applyFill="1" applyBorder="1" applyAlignment="1">
      <alignment horizontal="left" wrapText="1"/>
    </xf>
    <xf numFmtId="0" fontId="63" fillId="0" borderId="44" xfId="0" applyFont="1" applyBorder="1" applyAlignment="1">
      <alignment horizontal="left"/>
    </xf>
    <xf numFmtId="0" fontId="25" fillId="0" borderId="0" xfId="0" applyFont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left" vertical="center" wrapText="1"/>
    </xf>
    <xf numFmtId="0" fontId="29" fillId="16" borderId="11" xfId="2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38" fillId="8" borderId="22" xfId="0" applyFont="1" applyFill="1" applyBorder="1" applyAlignment="1">
      <alignment vertical="center"/>
    </xf>
    <xf numFmtId="0" fontId="38" fillId="8" borderId="6" xfId="0" applyFont="1" applyFill="1" applyBorder="1" applyAlignment="1">
      <alignment vertical="center"/>
    </xf>
    <xf numFmtId="0" fontId="25" fillId="0" borderId="39" xfId="0" applyFont="1" applyBorder="1" applyAlignment="1">
      <alignment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0" xfId="0" applyFont="1" applyBorder="1" applyAlignment="1">
      <alignment vertical="top" wrapText="1"/>
    </xf>
    <xf numFmtId="0" fontId="25" fillId="0" borderId="9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42" xfId="0" applyFont="1" applyBorder="1" applyAlignment="1">
      <alignment vertical="top" wrapText="1"/>
    </xf>
    <xf numFmtId="0" fontId="25" fillId="0" borderId="43" xfId="0" applyFont="1" applyBorder="1" applyAlignment="1">
      <alignment vertical="top" wrapText="1"/>
    </xf>
    <xf numFmtId="0" fontId="28" fillId="0" borderId="42" xfId="0" applyFont="1" applyBorder="1" applyAlignment="1">
      <alignment vertical="top" wrapText="1"/>
    </xf>
    <xf numFmtId="0" fontId="29" fillId="16" borderId="11" xfId="2" applyFont="1" applyFill="1" applyBorder="1" applyAlignment="1">
      <alignment horizontal="center" vertical="top" wrapText="1"/>
    </xf>
    <xf numFmtId="0" fontId="28" fillId="0" borderId="43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5" fillId="0" borderId="42" xfId="0" applyFont="1" applyBorder="1" applyAlignment="1">
      <alignment vertical="center" wrapText="1"/>
    </xf>
    <xf numFmtId="0" fontId="25" fillId="0" borderId="43" xfId="0" applyFont="1" applyBorder="1" applyAlignment="1">
      <alignment vertical="center" wrapText="1"/>
    </xf>
    <xf numFmtId="0" fontId="25" fillId="0" borderId="38" xfId="0" applyFont="1" applyBorder="1" applyAlignment="1">
      <alignment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5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65" fillId="0" borderId="1" xfId="0" applyFont="1" applyBorder="1" applyAlignment="1">
      <alignment horizontal="left" vertical="center" wrapText="1"/>
    </xf>
    <xf numFmtId="0" fontId="65" fillId="0" borderId="1" xfId="0" applyFont="1" applyBorder="1" applyAlignment="1">
      <alignment horizontal="center" vertical="center" wrapText="1"/>
    </xf>
    <xf numFmtId="9" fontId="16" fillId="13" borderId="1" xfId="0" applyNumberFormat="1" applyFont="1" applyFill="1" applyBorder="1" applyAlignment="1"/>
    <xf numFmtId="9" fontId="16" fillId="13" borderId="1" xfId="3" applyNumberFormat="1" applyFont="1" applyFill="1" applyBorder="1" applyAlignment="1">
      <alignment vertical="center" wrapText="1"/>
    </xf>
    <xf numFmtId="9" fontId="12" fillId="7" borderId="1" xfId="1" applyFont="1" applyFill="1" applyBorder="1" applyAlignment="1">
      <alignment horizontal="center" vertical="center" textRotation="90" wrapText="1"/>
    </xf>
    <xf numFmtId="0" fontId="12" fillId="7" borderId="1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 textRotation="90"/>
    </xf>
    <xf numFmtId="0" fontId="15" fillId="0" borderId="27" xfId="0" applyFont="1" applyBorder="1" applyAlignment="1">
      <alignment horizontal="center" textRotation="90"/>
    </xf>
    <xf numFmtId="0" fontId="15" fillId="0" borderId="0" xfId="0" applyFont="1" applyBorder="1" applyAlignment="1">
      <alignment horizontal="center" textRotation="90"/>
    </xf>
    <xf numFmtId="0" fontId="15" fillId="0" borderId="32" xfId="0" applyFont="1" applyBorder="1" applyAlignment="1">
      <alignment horizontal="center" textRotation="90"/>
    </xf>
    <xf numFmtId="0" fontId="10" fillId="0" borderId="0" xfId="0" applyFont="1" applyAlignment="1">
      <alignment horizontal="center" textRotation="90"/>
    </xf>
    <xf numFmtId="0" fontId="10" fillId="0" borderId="27" xfId="0" applyFont="1" applyBorder="1" applyAlignment="1">
      <alignment horizontal="center" textRotation="90"/>
    </xf>
    <xf numFmtId="0" fontId="10" fillId="0" borderId="0" xfId="0" applyFont="1" applyBorder="1" applyAlignment="1">
      <alignment horizontal="center" textRotation="90"/>
    </xf>
    <xf numFmtId="0" fontId="10" fillId="0" borderId="32" xfId="0" applyFont="1" applyBorder="1" applyAlignment="1">
      <alignment horizontal="center" textRotation="90"/>
    </xf>
    <xf numFmtId="0" fontId="66" fillId="0" borderId="0" xfId="0" applyFont="1"/>
    <xf numFmtId="0" fontId="66" fillId="0" borderId="0" xfId="0" applyFont="1" applyAlignment="1">
      <alignment horizontal="center"/>
    </xf>
    <xf numFmtId="9" fontId="47" fillId="0" borderId="0" xfId="1" applyFont="1" applyAlignment="1">
      <alignment horizontal="center"/>
    </xf>
    <xf numFmtId="164" fontId="67" fillId="0" borderId="0" xfId="0" applyNumberFormat="1" applyFont="1" applyBorder="1" applyAlignment="1">
      <alignment horizontal="right" vertical="top"/>
    </xf>
    <xf numFmtId="0" fontId="68" fillId="8" borderId="5" xfId="0" applyFont="1" applyFill="1" applyBorder="1" applyAlignment="1">
      <alignment horizontal="right" vertical="center" wrapText="1"/>
    </xf>
    <xf numFmtId="14" fontId="68" fillId="8" borderId="22" xfId="0" applyNumberFormat="1" applyFont="1" applyFill="1" applyBorder="1" applyAlignment="1">
      <alignment horizontal="right" vertical="center"/>
    </xf>
    <xf numFmtId="0" fontId="68" fillId="6" borderId="22" xfId="0" applyFont="1" applyFill="1" applyBorder="1" applyAlignment="1">
      <alignment horizontal="right" vertical="center"/>
    </xf>
    <xf numFmtId="0" fontId="68" fillId="6" borderId="5" xfId="0" applyFont="1" applyFill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0" fillId="0" borderId="46" xfId="0" applyFont="1" applyBorder="1"/>
    <xf numFmtId="0" fontId="10" fillId="0" borderId="47" xfId="0" applyFont="1" applyBorder="1"/>
    <xf numFmtId="0" fontId="10" fillId="0" borderId="48" xfId="0" applyFont="1" applyBorder="1"/>
    <xf numFmtId="0" fontId="10" fillId="0" borderId="49" xfId="0" applyFont="1" applyBorder="1"/>
    <xf numFmtId="0" fontId="10" fillId="0" borderId="50" xfId="0" applyFont="1" applyBorder="1"/>
    <xf numFmtId="0" fontId="10" fillId="0" borderId="51" xfId="0" applyFont="1" applyBorder="1"/>
    <xf numFmtId="0" fontId="10" fillId="0" borderId="52" xfId="0" applyFont="1" applyBorder="1"/>
    <xf numFmtId="0" fontId="10" fillId="0" borderId="53" xfId="0" applyFont="1" applyBorder="1"/>
    <xf numFmtId="0" fontId="15" fillId="0" borderId="45" xfId="0" applyFont="1" applyFill="1" applyBorder="1" applyAlignment="1">
      <alignment horizontal="left" vertical="top" wrapText="1"/>
    </xf>
    <xf numFmtId="0" fontId="15" fillId="13" borderId="1" xfId="0" applyFont="1" applyFill="1" applyBorder="1" applyAlignment="1">
      <alignment vertical="top" wrapText="1"/>
    </xf>
    <xf numFmtId="0" fontId="34" fillId="2" borderId="45" xfId="0" applyFont="1" applyFill="1" applyBorder="1" applyAlignment="1">
      <alignment horizontal="center" vertical="center" wrapText="1"/>
    </xf>
    <xf numFmtId="0" fontId="70" fillId="2" borderId="45" xfId="0" applyFont="1" applyFill="1" applyBorder="1" applyAlignment="1">
      <alignment horizontal="left" vertical="center" wrapText="1"/>
    </xf>
    <xf numFmtId="0" fontId="29" fillId="15" borderId="4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left" vertical="center" indent="2"/>
    </xf>
    <xf numFmtId="0" fontId="28" fillId="0" borderId="45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9" fillId="15" borderId="54" xfId="0" applyFont="1" applyFill="1" applyBorder="1" applyAlignment="1">
      <alignment vertical="center"/>
    </xf>
    <xf numFmtId="0" fontId="29" fillId="15" borderId="56" xfId="0" applyFont="1" applyFill="1" applyBorder="1" applyAlignment="1">
      <alignment vertical="center"/>
    </xf>
    <xf numFmtId="0" fontId="71" fillId="0" borderId="45" xfId="0" applyFont="1" applyFill="1" applyBorder="1" applyAlignment="1">
      <alignment vertical="center"/>
    </xf>
    <xf numFmtId="0" fontId="71" fillId="0" borderId="45" xfId="0" applyFont="1" applyFill="1" applyBorder="1" applyAlignment="1">
      <alignment horizontal="left" vertical="center" wrapText="1"/>
    </xf>
    <xf numFmtId="0" fontId="71" fillId="0" borderId="45" xfId="0" applyFont="1" applyFill="1" applyBorder="1" applyAlignment="1">
      <alignment horizontal="left" vertical="center" indent="2"/>
    </xf>
    <xf numFmtId="0" fontId="25" fillId="0" borderId="45" xfId="0" applyFont="1" applyBorder="1" applyAlignment="1">
      <alignment horizontal="left" vertical="center" indent="2"/>
    </xf>
    <xf numFmtId="0" fontId="25" fillId="0" borderId="46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25" fillId="0" borderId="51" xfId="0" applyFont="1" applyBorder="1" applyAlignment="1">
      <alignment vertical="center"/>
    </xf>
    <xf numFmtId="0" fontId="25" fillId="0" borderId="52" xfId="0" applyFont="1" applyBorder="1" applyAlignment="1">
      <alignment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vertical="center"/>
    </xf>
    <xf numFmtId="0" fontId="73" fillId="0" borderId="45" xfId="0" applyFont="1" applyFill="1" applyBorder="1" applyAlignment="1">
      <alignment vertical="top" wrapText="1"/>
    </xf>
    <xf numFmtId="0" fontId="73" fillId="0" borderId="45" xfId="0" applyFont="1" applyFill="1" applyBorder="1" applyAlignment="1">
      <alignment horizontal="left" vertical="top" wrapText="1"/>
    </xf>
    <xf numFmtId="0" fontId="15" fillId="0" borderId="45" xfId="0" applyFont="1" applyBorder="1" applyAlignment="1">
      <alignment horizontal="left" vertical="top" wrapText="1"/>
    </xf>
    <xf numFmtId="0" fontId="58" fillId="13" borderId="57" xfId="0" applyFont="1" applyFill="1" applyBorder="1"/>
    <xf numFmtId="0" fontId="58" fillId="8" borderId="45" xfId="0" applyFont="1" applyFill="1" applyBorder="1" applyAlignment="1">
      <alignment vertical="top"/>
    </xf>
    <xf numFmtId="0" fontId="58" fillId="21" borderId="45" xfId="0" applyFont="1" applyFill="1" applyBorder="1" applyAlignment="1">
      <alignment vertical="center"/>
    </xf>
    <xf numFmtId="1" fontId="34" fillId="2" borderId="45" xfId="0" applyNumberFormat="1" applyFont="1" applyFill="1" applyBorder="1" applyAlignment="1">
      <alignment horizontal="center" vertical="center" wrapText="1"/>
    </xf>
    <xf numFmtId="0" fontId="34" fillId="2" borderId="57" xfId="0" applyFont="1" applyFill="1" applyBorder="1" applyAlignment="1">
      <alignment horizontal="center" vertical="center" wrapText="1"/>
    </xf>
    <xf numFmtId="0" fontId="34" fillId="2" borderId="59" xfId="0" applyFont="1" applyFill="1" applyBorder="1" applyAlignment="1">
      <alignment horizontal="center" vertical="center" wrapText="1"/>
    </xf>
    <xf numFmtId="0" fontId="34" fillId="7" borderId="61" xfId="0" applyFont="1" applyFill="1" applyBorder="1" applyAlignment="1">
      <alignment horizontal="center" vertical="center" wrapText="1"/>
    </xf>
    <xf numFmtId="0" fontId="34" fillId="7" borderId="63" xfId="0" applyFont="1" applyFill="1" applyBorder="1" applyAlignment="1">
      <alignment horizontal="center" vertical="center" wrapText="1"/>
    </xf>
    <xf numFmtId="0" fontId="34" fillId="2" borderId="45" xfId="0" applyFont="1" applyFill="1" applyBorder="1" applyAlignment="1">
      <alignment horizontal="left" vertical="center" wrapText="1"/>
    </xf>
    <xf numFmtId="0" fontId="28" fillId="2" borderId="45" xfId="0" applyFont="1" applyFill="1" applyBorder="1" applyAlignment="1">
      <alignment horizontal="left" vertical="center" wrapText="1"/>
    </xf>
    <xf numFmtId="0" fontId="34" fillId="2" borderId="45" xfId="0" applyFont="1" applyFill="1" applyBorder="1" applyAlignment="1">
      <alignment vertical="center" wrapText="1"/>
    </xf>
    <xf numFmtId="0" fontId="28" fillId="2" borderId="57" xfId="0" applyFont="1" applyFill="1" applyBorder="1" applyAlignment="1">
      <alignment horizontal="left" vertical="center" wrapText="1"/>
    </xf>
    <xf numFmtId="0" fontId="28" fillId="2" borderId="59" xfId="0" applyFont="1" applyFill="1" applyBorder="1" applyAlignment="1">
      <alignment horizontal="left" vertical="center" wrapText="1"/>
    </xf>
    <xf numFmtId="0" fontId="59" fillId="0" borderId="0" xfId="0" applyFont="1" applyAlignment="1">
      <alignment vertical="center"/>
    </xf>
    <xf numFmtId="0" fontId="59" fillId="0" borderId="29" xfId="0" applyFont="1" applyBorder="1" applyAlignment="1">
      <alignment vertical="center"/>
    </xf>
    <xf numFmtId="0" fontId="74" fillId="15" borderId="43" xfId="0" applyFont="1" applyFill="1" applyBorder="1" applyAlignment="1">
      <alignment horizontal="left" vertical="center" textRotation="90"/>
    </xf>
    <xf numFmtId="0" fontId="74" fillId="15" borderId="1" xfId="0" applyFont="1" applyFill="1" applyBorder="1" applyAlignment="1">
      <alignment horizontal="center" vertical="center" textRotation="90"/>
    </xf>
    <xf numFmtId="0" fontId="59" fillId="0" borderId="30" xfId="0" applyFont="1" applyBorder="1" applyAlignment="1">
      <alignment vertical="center"/>
    </xf>
    <xf numFmtId="0" fontId="58" fillId="0" borderId="0" xfId="0" applyFont="1" applyAlignment="1">
      <alignment vertical="center" wrapText="1"/>
    </xf>
    <xf numFmtId="0" fontId="58" fillId="0" borderId="29" xfId="0" applyFont="1" applyBorder="1" applyAlignment="1">
      <alignment vertical="center" wrapText="1"/>
    </xf>
    <xf numFmtId="164" fontId="75" fillId="8" borderId="1" xfId="0" applyNumberFormat="1" applyFont="1" applyFill="1" applyBorder="1" applyAlignment="1">
      <alignment horizontal="center" vertical="center" wrapText="1"/>
    </xf>
    <xf numFmtId="0" fontId="58" fillId="8" borderId="1" xfId="0" applyFont="1" applyFill="1" applyBorder="1" applyAlignment="1">
      <alignment horizontal="center" vertical="center" wrapText="1"/>
    </xf>
    <xf numFmtId="0" fontId="58" fillId="0" borderId="30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164" fontId="34" fillId="2" borderId="45" xfId="0" applyNumberFormat="1" applyFont="1" applyFill="1" applyBorder="1" applyAlignment="1">
      <alignment horizontal="center" vertical="center" wrapText="1"/>
    </xf>
    <xf numFmtId="164" fontId="34" fillId="2" borderId="45" xfId="0" applyNumberFormat="1" applyFont="1" applyFill="1" applyBorder="1" applyAlignment="1">
      <alignment horizontal="left" vertical="center" wrapText="1"/>
    </xf>
    <xf numFmtId="2" fontId="34" fillId="2" borderId="45" xfId="0" applyNumberFormat="1" applyFont="1" applyFill="1" applyBorder="1" applyAlignment="1">
      <alignment horizontal="center" vertical="center" wrapText="1"/>
    </xf>
    <xf numFmtId="164" fontId="34" fillId="2" borderId="57" xfId="0" applyNumberFormat="1" applyFont="1" applyFill="1" applyBorder="1" applyAlignment="1">
      <alignment horizontal="center" vertical="center" wrapText="1"/>
    </xf>
    <xf numFmtId="164" fontId="71" fillId="7" borderId="60" xfId="0" applyNumberFormat="1" applyFont="1" applyFill="1" applyBorder="1" applyAlignment="1">
      <alignment horizontal="center" vertical="center" wrapText="1"/>
    </xf>
    <xf numFmtId="164" fontId="71" fillId="7" borderId="62" xfId="0" applyNumberFormat="1" applyFont="1" applyFill="1" applyBorder="1" applyAlignment="1">
      <alignment horizontal="center" vertical="center" wrapText="1"/>
    </xf>
    <xf numFmtId="164" fontId="34" fillId="2" borderId="59" xfId="0" applyNumberFormat="1" applyFont="1" applyFill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6" borderId="0" xfId="0" applyFont="1" applyFill="1" applyAlignment="1">
      <alignment vertical="center" wrapText="1"/>
    </xf>
    <xf numFmtId="0" fontId="23" fillId="19" borderId="1" xfId="3" applyFont="1" applyFill="1" applyBorder="1" applyAlignment="1">
      <alignment horizontal="center" vertical="top" wrapText="1"/>
    </xf>
    <xf numFmtId="164" fontId="34" fillId="0" borderId="1" xfId="0" applyNumberFormat="1" applyFont="1" applyBorder="1" applyAlignment="1">
      <alignment horizontal="center" vertical="center" wrapText="1"/>
    </xf>
    <xf numFmtId="0" fontId="16" fillId="19" borderId="22" xfId="3" applyFont="1" applyFill="1" applyBorder="1" applyAlignment="1">
      <alignment horizontal="center" vertical="top" wrapText="1"/>
    </xf>
    <xf numFmtId="0" fontId="16" fillId="21" borderId="1" xfId="3" applyFont="1" applyFill="1" applyBorder="1" applyAlignment="1">
      <alignment horizontal="center" vertical="top" wrapText="1"/>
    </xf>
    <xf numFmtId="9" fontId="76" fillId="13" borderId="1" xfId="0" applyNumberFormat="1" applyFont="1" applyFill="1" applyBorder="1" applyAlignment="1">
      <alignment horizontal="center"/>
    </xf>
    <xf numFmtId="9" fontId="76" fillId="13" borderId="1" xfId="3" applyNumberFormat="1" applyFont="1" applyFill="1" applyBorder="1" applyAlignment="1">
      <alignment horizontal="center" vertical="center" wrapText="1"/>
    </xf>
    <xf numFmtId="164" fontId="77" fillId="2" borderId="45" xfId="0" applyNumberFormat="1" applyFont="1" applyFill="1" applyBorder="1" applyAlignment="1">
      <alignment horizontal="left" vertical="center" wrapText="1"/>
    </xf>
    <xf numFmtId="0" fontId="77" fillId="2" borderId="45" xfId="0" applyFont="1" applyFill="1" applyBorder="1" applyAlignment="1">
      <alignment horizontal="left" vertical="center" wrapText="1"/>
    </xf>
    <xf numFmtId="0" fontId="78" fillId="2" borderId="45" xfId="0" applyFont="1" applyFill="1" applyBorder="1" applyAlignment="1">
      <alignment horizontal="left" vertical="center" wrapText="1"/>
    </xf>
    <xf numFmtId="0" fontId="79" fillId="2" borderId="45" xfId="0" applyFont="1" applyFill="1" applyBorder="1" applyAlignment="1">
      <alignment horizontal="left" vertical="center" wrapText="1"/>
    </xf>
    <xf numFmtId="0" fontId="77" fillId="2" borderId="45" xfId="0" applyFont="1" applyFill="1" applyBorder="1" applyAlignment="1">
      <alignment vertical="center" wrapText="1"/>
    </xf>
    <xf numFmtId="0" fontId="80" fillId="0" borderId="0" xfId="0" applyFont="1" applyAlignment="1">
      <alignment horizontal="center"/>
    </xf>
    <xf numFmtId="0" fontId="13" fillId="7" borderId="1" xfId="0" applyFont="1" applyFill="1" applyBorder="1" applyAlignment="1"/>
    <xf numFmtId="0" fontId="58" fillId="0" borderId="57" xfId="0" applyFont="1" applyBorder="1"/>
    <xf numFmtId="0" fontId="10" fillId="0" borderId="57" xfId="0" applyFont="1" applyBorder="1"/>
    <xf numFmtId="9" fontId="10" fillId="0" borderId="57" xfId="0" applyNumberFormat="1" applyFont="1" applyBorder="1"/>
    <xf numFmtId="9" fontId="10" fillId="0" borderId="1" xfId="0" applyNumberFormat="1" applyFont="1" applyBorder="1"/>
    <xf numFmtId="0" fontId="45" fillId="14" borderId="45" xfId="0" applyFont="1" applyFill="1" applyBorder="1" applyAlignment="1">
      <alignment horizontal="center" vertical="center"/>
    </xf>
    <xf numFmtId="9" fontId="45" fillId="13" borderId="45" xfId="1" applyNumberFormat="1" applyFont="1" applyFill="1" applyBorder="1" applyAlignment="1">
      <alignment horizontal="center" vertical="center"/>
    </xf>
    <xf numFmtId="0" fontId="16" fillId="21" borderId="1" xfId="3" applyFont="1" applyFill="1" applyBorder="1" applyAlignment="1">
      <alignment vertical="top" wrapText="1"/>
    </xf>
    <xf numFmtId="0" fontId="77" fillId="2" borderId="59" xfId="0" applyFont="1" applyFill="1" applyBorder="1" applyAlignment="1">
      <alignment horizontal="left" vertical="center" wrapText="1"/>
    </xf>
    <xf numFmtId="0" fontId="16" fillId="19" borderId="1" xfId="3" applyFont="1" applyFill="1" applyBorder="1" applyAlignment="1">
      <alignment vertical="top" wrapText="1"/>
    </xf>
    <xf numFmtId="0" fontId="16" fillId="19" borderId="22" xfId="3" applyFont="1" applyFill="1" applyBorder="1" applyAlignment="1">
      <alignment vertical="top" wrapText="1"/>
    </xf>
    <xf numFmtId="0" fontId="16" fillId="19" borderId="6" xfId="3" applyFont="1" applyFill="1" applyBorder="1" applyAlignment="1">
      <alignment vertical="top" wrapText="1"/>
    </xf>
    <xf numFmtId="0" fontId="77" fillId="2" borderId="59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165" fontId="81" fillId="7" borderId="0" xfId="4" applyNumberFormat="1" applyFont="1" applyFill="1" applyBorder="1" applyAlignment="1">
      <alignment horizontal="center" vertical="center" wrapText="1"/>
    </xf>
    <xf numFmtId="0" fontId="13" fillId="13" borderId="1" xfId="0" applyFont="1" applyFill="1" applyBorder="1"/>
    <xf numFmtId="0" fontId="39" fillId="8" borderId="1" xfId="0" applyFont="1" applyFill="1" applyBorder="1" applyAlignment="1">
      <alignment horizontal="center" vertical="top"/>
    </xf>
    <xf numFmtId="0" fontId="39" fillId="8" borderId="1" xfId="0" applyFont="1" applyFill="1" applyBorder="1" applyAlignment="1">
      <alignment horizontal="center" vertical="top" wrapText="1"/>
    </xf>
    <xf numFmtId="0" fontId="28" fillId="0" borderId="0" xfId="0" applyFont="1" applyBorder="1" applyAlignment="1">
      <alignment vertical="top"/>
    </xf>
    <xf numFmtId="0" fontId="39" fillId="0" borderId="1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13" fillId="7" borderId="7" xfId="0" applyFont="1" applyFill="1" applyBorder="1"/>
    <xf numFmtId="0" fontId="14" fillId="7" borderId="1" xfId="0" applyFont="1" applyFill="1" applyBorder="1" applyAlignment="1">
      <alignment horizontal="center"/>
    </xf>
    <xf numFmtId="0" fontId="82" fillId="0" borderId="1" xfId="0" applyFont="1" applyBorder="1" applyAlignment="1">
      <alignment horizontal="center" vertical="center" wrapText="1"/>
    </xf>
    <xf numFmtId="1" fontId="34" fillId="2" borderId="54" xfId="0" applyNumberFormat="1" applyFont="1" applyFill="1" applyBorder="1" applyAlignment="1">
      <alignment horizontal="center" vertical="center" wrapText="1"/>
    </xf>
    <xf numFmtId="164" fontId="45" fillId="7" borderId="45" xfId="0" applyNumberFormat="1" applyFont="1" applyFill="1" applyBorder="1" applyAlignment="1">
      <alignment horizontal="left" vertical="center"/>
    </xf>
    <xf numFmtId="164" fontId="45" fillId="7" borderId="45" xfId="0" applyNumberFormat="1" applyFont="1" applyFill="1" applyBorder="1" applyAlignment="1">
      <alignment vertical="center" wrapText="1"/>
    </xf>
    <xf numFmtId="164" fontId="45" fillId="7" borderId="57" xfId="0" applyNumberFormat="1" applyFont="1" applyFill="1" applyBorder="1" applyAlignment="1">
      <alignment vertical="center" wrapText="1"/>
    </xf>
    <xf numFmtId="164" fontId="32" fillId="16" borderId="45" xfId="3" applyNumberFormat="1" applyFont="1" applyFill="1" applyBorder="1" applyAlignment="1">
      <alignment horizontal="center" vertical="center" wrapText="1"/>
    </xf>
    <xf numFmtId="0" fontId="32" fillId="16" borderId="45" xfId="3" applyFont="1" applyFill="1" applyBorder="1" applyAlignment="1">
      <alignment horizontal="left" vertical="center" wrapText="1"/>
    </xf>
    <xf numFmtId="0" fontId="32" fillId="16" borderId="45" xfId="3" applyFont="1" applyFill="1" applyBorder="1" applyAlignment="1">
      <alignment horizontal="center" vertical="center" wrapText="1"/>
    </xf>
    <xf numFmtId="164" fontId="45" fillId="7" borderId="59" xfId="0" applyNumberFormat="1" applyFont="1" applyFill="1" applyBorder="1" applyAlignment="1">
      <alignment vertical="center" wrapText="1"/>
    </xf>
    <xf numFmtId="0" fontId="45" fillId="7" borderId="45" xfId="0" applyFont="1" applyFill="1" applyBorder="1" applyAlignment="1">
      <alignment horizontal="left" vertical="center"/>
    </xf>
    <xf numFmtId="0" fontId="45" fillId="7" borderId="45" xfId="0" applyFont="1" applyFill="1" applyBorder="1" applyAlignment="1">
      <alignment horizontal="center" vertical="center"/>
    </xf>
    <xf numFmtId="164" fontId="45" fillId="7" borderId="57" xfId="0" applyNumberFormat="1" applyFont="1" applyFill="1" applyBorder="1" applyAlignment="1">
      <alignment horizontal="left" vertical="center"/>
    </xf>
    <xf numFmtId="0" fontId="83" fillId="8" borderId="7" xfId="0" applyFont="1" applyFill="1" applyBorder="1" applyAlignment="1">
      <alignment vertical="center"/>
    </xf>
    <xf numFmtId="0" fontId="27" fillId="0" borderId="0" xfId="0" applyFont="1" applyAlignment="1">
      <alignment horizontal="left" vertical="top"/>
    </xf>
    <xf numFmtId="0" fontId="84" fillId="7" borderId="1" xfId="0" applyFont="1" applyFill="1" applyBorder="1" applyAlignment="1">
      <alignment vertical="center"/>
    </xf>
    <xf numFmtId="0" fontId="15" fillId="7" borderId="6" xfId="0" applyFont="1" applyFill="1" applyBorder="1" applyAlignment="1">
      <alignment vertical="center"/>
    </xf>
    <xf numFmtId="0" fontId="84" fillId="7" borderId="1" xfId="0" applyFont="1" applyFill="1" applyBorder="1" applyAlignment="1">
      <alignment horizontal="center" vertical="center"/>
    </xf>
    <xf numFmtId="0" fontId="84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76" fillId="0" borderId="1" xfId="0" applyFont="1" applyBorder="1" applyAlignment="1">
      <alignment horizontal="center" vertical="center"/>
    </xf>
    <xf numFmtId="0" fontId="58" fillId="7" borderId="1" xfId="0" applyFont="1" applyFill="1" applyBorder="1"/>
    <xf numFmtId="0" fontId="24" fillId="7" borderId="1" xfId="0" applyFont="1" applyFill="1" applyBorder="1"/>
    <xf numFmtId="9" fontId="24" fillId="7" borderId="1" xfId="1" applyFont="1" applyFill="1" applyBorder="1"/>
    <xf numFmtId="9" fontId="24" fillId="7" borderId="1" xfId="0" applyNumberFormat="1" applyFont="1" applyFill="1" applyBorder="1"/>
    <xf numFmtId="0" fontId="28" fillId="2" borderId="45" xfId="0" applyFont="1" applyFill="1" applyBorder="1" applyAlignment="1">
      <alignment vertical="center" wrapText="1"/>
    </xf>
    <xf numFmtId="9" fontId="1" fillId="0" borderId="1" xfId="1" applyFont="1" applyBorder="1" applyAlignment="1">
      <alignment horizontal="center" vertical="center"/>
    </xf>
    <xf numFmtId="0" fontId="10" fillId="23" borderId="70" xfId="0" applyFont="1" applyFill="1" applyBorder="1" applyAlignment="1">
      <alignment horizontal="center"/>
    </xf>
    <xf numFmtId="0" fontId="10" fillId="5" borderId="70" xfId="0" applyFont="1" applyFill="1" applyBorder="1" applyAlignment="1">
      <alignment vertical="top" textRotation="90"/>
    </xf>
    <xf numFmtId="0" fontId="10" fillId="5" borderId="70" xfId="0" applyFont="1" applyFill="1" applyBorder="1" applyAlignment="1">
      <alignment vertical="top" textRotation="90" wrapText="1"/>
    </xf>
    <xf numFmtId="0" fontId="10" fillId="5" borderId="71" xfId="0" applyFont="1" applyFill="1" applyBorder="1" applyAlignment="1">
      <alignment vertical="top" textRotation="90" wrapText="1"/>
    </xf>
    <xf numFmtId="0" fontId="0" fillId="0" borderId="0" xfId="0" applyAlignment="1">
      <alignment vertical="center"/>
    </xf>
    <xf numFmtId="0" fontId="85" fillId="0" borderId="70" xfId="0" applyFont="1" applyBorder="1" applyAlignment="1">
      <alignment vertical="center"/>
    </xf>
    <xf numFmtId="9" fontId="85" fillId="0" borderId="70" xfId="1" applyFont="1" applyBorder="1" applyAlignment="1">
      <alignment vertical="center"/>
    </xf>
    <xf numFmtId="0" fontId="10" fillId="5" borderId="72" xfId="0" applyFont="1" applyFill="1" applyBorder="1" applyAlignment="1">
      <alignment vertical="top" textRotation="90" wrapText="1"/>
    </xf>
    <xf numFmtId="0" fontId="86" fillId="4" borderId="4" xfId="3" applyFont="1"/>
    <xf numFmtId="0" fontId="0" fillId="0" borderId="0" xfId="0" applyAlignment="1">
      <alignment vertical="top" wrapText="1"/>
    </xf>
    <xf numFmtId="0" fontId="0" fillId="0" borderId="0" xfId="0" quotePrefix="1"/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1" fontId="85" fillId="0" borderId="70" xfId="0" applyNumberFormat="1" applyFont="1" applyBorder="1" applyAlignment="1">
      <alignment vertical="center"/>
    </xf>
    <xf numFmtId="0" fontId="87" fillId="7" borderId="0" xfId="0" applyFont="1" applyFill="1" applyAlignment="1">
      <alignment vertical="center"/>
    </xf>
    <xf numFmtId="0" fontId="87" fillId="0" borderId="0" xfId="0" applyFont="1" applyAlignment="1">
      <alignment vertical="center"/>
    </xf>
    <xf numFmtId="0" fontId="89" fillId="7" borderId="0" xfId="0" applyFont="1" applyFill="1" applyAlignment="1">
      <alignment vertical="center"/>
    </xf>
    <xf numFmtId="0" fontId="89" fillId="0" borderId="0" xfId="0" applyFont="1" applyAlignment="1">
      <alignment vertical="center"/>
    </xf>
    <xf numFmtId="0" fontId="90" fillId="7" borderId="0" xfId="0" applyFont="1" applyFill="1" applyAlignment="1">
      <alignment vertical="center"/>
    </xf>
    <xf numFmtId="0" fontId="90" fillId="0" borderId="0" xfId="0" applyFont="1" applyAlignment="1">
      <alignment vertical="center"/>
    </xf>
    <xf numFmtId="0" fontId="89" fillId="7" borderId="0" xfId="0" applyFont="1" applyFill="1" applyAlignment="1"/>
    <xf numFmtId="0" fontId="89" fillId="0" borderId="0" xfId="0" applyFont="1" applyAlignment="1"/>
    <xf numFmtId="0" fontId="91" fillId="7" borderId="0" xfId="0" applyFont="1" applyFill="1" applyAlignment="1">
      <alignment vertical="center"/>
    </xf>
    <xf numFmtId="0" fontId="92" fillId="0" borderId="0" xfId="0" applyFont="1" applyAlignment="1">
      <alignment vertical="center"/>
    </xf>
    <xf numFmtId="0" fontId="92" fillId="7" borderId="0" xfId="0" applyFont="1" applyFill="1" applyAlignment="1">
      <alignment vertical="center"/>
    </xf>
    <xf numFmtId="0" fontId="92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94" fillId="2" borderId="0" xfId="0" applyFont="1" applyFill="1" applyBorder="1"/>
    <xf numFmtId="0" fontId="94" fillId="2" borderId="0" xfId="0" applyFont="1" applyFill="1" applyBorder="1" applyAlignment="1">
      <alignment horizontal="center"/>
    </xf>
    <xf numFmtId="0" fontId="94" fillId="2" borderId="0" xfId="0" applyFont="1" applyFill="1" applyBorder="1" applyAlignment="1">
      <alignment vertical="top"/>
    </xf>
    <xf numFmtId="0" fontId="94" fillId="2" borderId="0" xfId="0" applyFont="1" applyFill="1" applyBorder="1" applyAlignment="1">
      <alignment vertical="top" wrapText="1"/>
    </xf>
    <xf numFmtId="9" fontId="94" fillId="2" borderId="0" xfId="1" applyFont="1" applyFill="1" applyBorder="1"/>
    <xf numFmtId="0" fontId="96" fillId="7" borderId="0" xfId="0" applyFont="1" applyFill="1" applyAlignment="1">
      <alignment vertical="center"/>
    </xf>
    <xf numFmtId="0" fontId="97" fillId="2" borderId="0" xfId="0" applyFont="1" applyFill="1" applyBorder="1" applyAlignment="1">
      <alignment vertical="top"/>
    </xf>
    <xf numFmtId="0" fontId="99" fillId="24" borderId="70" xfId="0" applyFont="1" applyFill="1" applyBorder="1" applyAlignment="1">
      <alignment horizontal="center" vertical="center"/>
    </xf>
    <xf numFmtId="0" fontId="100" fillId="24" borderId="70" xfId="0" applyFont="1" applyFill="1" applyBorder="1" applyAlignment="1">
      <alignment horizontal="center" vertical="center"/>
    </xf>
    <xf numFmtId="0" fontId="99" fillId="24" borderId="1" xfId="0" applyFont="1" applyFill="1" applyBorder="1" applyAlignment="1">
      <alignment horizontal="center" vertical="center"/>
    </xf>
    <xf numFmtId="0" fontId="100" fillId="24" borderId="1" xfId="0" applyFont="1" applyFill="1" applyBorder="1" applyAlignment="1">
      <alignment horizontal="center" vertical="center"/>
    </xf>
    <xf numFmtId="0" fontId="100" fillId="24" borderId="1" xfId="3" applyFont="1" applyFill="1" applyBorder="1" applyAlignment="1">
      <alignment horizontal="center" vertical="center"/>
    </xf>
    <xf numFmtId="0" fontId="99" fillId="24" borderId="70" xfId="0" applyFont="1" applyFill="1" applyBorder="1" applyAlignment="1">
      <alignment vertical="center"/>
    </xf>
    <xf numFmtId="0" fontId="99" fillId="24" borderId="70" xfId="3" applyFont="1" applyFill="1" applyBorder="1" applyAlignment="1">
      <alignment horizontal="center" vertical="center"/>
    </xf>
    <xf numFmtId="0" fontId="10" fillId="17" borderId="70" xfId="0" applyFont="1" applyFill="1" applyBorder="1" applyAlignment="1">
      <alignment horizontal="center" vertical="top" wrapText="1"/>
    </xf>
    <xf numFmtId="0" fontId="10" fillId="17" borderId="70" xfId="0" applyFont="1" applyFill="1" applyBorder="1" applyAlignment="1">
      <alignment vertical="top" textRotation="90" wrapText="1"/>
    </xf>
    <xf numFmtId="0" fontId="10" fillId="17" borderId="72" xfId="0" applyFont="1" applyFill="1" applyBorder="1" applyAlignment="1">
      <alignment vertical="top" textRotation="90" wrapText="1"/>
    </xf>
    <xf numFmtId="0" fontId="10" fillId="17" borderId="71" xfId="0" applyFont="1" applyFill="1" applyBorder="1" applyAlignment="1">
      <alignment vertical="top" textRotation="90" wrapText="1"/>
    </xf>
    <xf numFmtId="0" fontId="10" fillId="17" borderId="1" xfId="0" applyFont="1" applyFill="1" applyBorder="1" applyAlignment="1">
      <alignment horizontal="center" vertical="top" wrapText="1"/>
    </xf>
    <xf numFmtId="0" fontId="10" fillId="17" borderId="1" xfId="0" applyFont="1" applyFill="1" applyBorder="1" applyAlignment="1">
      <alignment vertical="top" textRotation="90" wrapText="1"/>
    </xf>
    <xf numFmtId="0" fontId="10" fillId="17" borderId="70" xfId="0" applyFont="1" applyFill="1" applyBorder="1" applyAlignment="1">
      <alignment vertical="top"/>
    </xf>
    <xf numFmtId="0" fontId="101" fillId="0" borderId="70" xfId="0" applyFont="1" applyBorder="1" applyAlignment="1">
      <alignment vertical="center"/>
    </xf>
    <xf numFmtId="1" fontId="64" fillId="0" borderId="70" xfId="0" applyNumberFormat="1" applyFont="1" applyBorder="1" applyAlignment="1">
      <alignment vertical="center"/>
    </xf>
    <xf numFmtId="9" fontId="64" fillId="0" borderId="70" xfId="1" applyFont="1" applyBorder="1" applyAlignment="1">
      <alignment vertical="center"/>
    </xf>
    <xf numFmtId="0" fontId="101" fillId="0" borderId="1" xfId="0" applyFont="1" applyBorder="1" applyAlignment="1">
      <alignment vertical="center"/>
    </xf>
    <xf numFmtId="0" fontId="64" fillId="0" borderId="1" xfId="0" applyFont="1" applyBorder="1" applyAlignment="1">
      <alignment vertical="center"/>
    </xf>
    <xf numFmtId="9" fontId="64" fillId="0" borderId="1" xfId="1" applyFont="1" applyBorder="1" applyAlignment="1">
      <alignment vertical="center"/>
    </xf>
    <xf numFmtId="0" fontId="64" fillId="0" borderId="70" xfId="0" applyFont="1" applyBorder="1" applyAlignment="1">
      <alignment vertical="center"/>
    </xf>
    <xf numFmtId="0" fontId="28" fillId="7" borderId="61" xfId="0" applyFont="1" applyFill="1" applyBorder="1" applyAlignment="1">
      <alignment horizontal="left" vertical="center" wrapText="1"/>
    </xf>
    <xf numFmtId="0" fontId="28" fillId="7" borderId="63" xfId="0" applyFont="1" applyFill="1" applyBorder="1" applyAlignment="1">
      <alignment horizontal="left" vertical="center" wrapText="1"/>
    </xf>
    <xf numFmtId="0" fontId="102" fillId="0" borderId="0" xfId="0" applyFont="1" applyAlignment="1">
      <alignment vertical="top"/>
    </xf>
    <xf numFmtId="0" fontId="102" fillId="0" borderId="0" xfId="0" applyFont="1" applyAlignment="1">
      <alignment vertical="center"/>
    </xf>
    <xf numFmtId="0" fontId="104" fillId="0" borderId="0" xfId="0" applyFont="1" applyAlignment="1">
      <alignment horizontal="center"/>
    </xf>
    <xf numFmtId="9" fontId="104" fillId="0" borderId="0" xfId="1" applyFont="1" applyAlignment="1">
      <alignment horizontal="center"/>
    </xf>
    <xf numFmtId="0" fontId="104" fillId="0" borderId="0" xfId="0" applyFont="1"/>
    <xf numFmtId="0" fontId="105" fillId="4" borderId="4" xfId="3" applyFont="1" applyAlignment="1">
      <alignment horizontal="center" vertical="center"/>
    </xf>
    <xf numFmtId="0" fontId="105" fillId="6" borderId="14" xfId="0" applyFont="1" applyFill="1" applyBorder="1" applyAlignment="1">
      <alignment horizontal="center" vertical="center"/>
    </xf>
    <xf numFmtId="0" fontId="26" fillId="16" borderId="7" xfId="0" applyFont="1" applyFill="1" applyBorder="1" applyAlignment="1">
      <alignment horizontal="center" vertical="center"/>
    </xf>
    <xf numFmtId="0" fontId="26" fillId="16" borderId="22" xfId="0" applyFont="1" applyFill="1" applyBorder="1" applyAlignment="1">
      <alignment horizontal="center" vertical="center"/>
    </xf>
    <xf numFmtId="0" fontId="26" fillId="16" borderId="6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45" fillId="8" borderId="7" xfId="2" applyFont="1" applyFill="1" applyBorder="1" applyAlignment="1">
      <alignment horizontal="left" vertical="center" wrapText="1"/>
    </xf>
    <xf numFmtId="0" fontId="45" fillId="8" borderId="22" xfId="2" applyFont="1" applyFill="1" applyBorder="1" applyAlignment="1">
      <alignment horizontal="left" vertical="center" wrapText="1"/>
    </xf>
    <xf numFmtId="0" fontId="45" fillId="8" borderId="6" xfId="2" applyFont="1" applyFill="1" applyBorder="1" applyAlignment="1">
      <alignment horizontal="left" vertical="center" wrapText="1"/>
    </xf>
    <xf numFmtId="0" fontId="29" fillId="15" borderId="7" xfId="0" applyFont="1" applyFill="1" applyBorder="1" applyAlignment="1">
      <alignment horizontal="center" vertical="top" wrapText="1"/>
    </xf>
    <xf numFmtId="0" fontId="29" fillId="15" borderId="22" xfId="0" applyFont="1" applyFill="1" applyBorder="1" applyAlignment="1">
      <alignment horizontal="center" vertical="top" wrapText="1"/>
    </xf>
    <xf numFmtId="0" fontId="29" fillId="15" borderId="6" xfId="0" applyFont="1" applyFill="1" applyBorder="1" applyAlignment="1">
      <alignment horizontal="center" vertical="top" wrapText="1"/>
    </xf>
    <xf numFmtId="0" fontId="45" fillId="8" borderId="7" xfId="2" applyFont="1" applyFill="1" applyBorder="1" applyAlignment="1">
      <alignment horizontal="left" vertical="top" wrapText="1"/>
    </xf>
    <xf numFmtId="0" fontId="45" fillId="8" borderId="22" xfId="2" applyFont="1" applyFill="1" applyBorder="1" applyAlignment="1">
      <alignment horizontal="left" vertical="top" wrapText="1"/>
    </xf>
    <xf numFmtId="0" fontId="45" fillId="8" borderId="6" xfId="2" applyFont="1" applyFill="1" applyBorder="1" applyAlignment="1">
      <alignment horizontal="left" vertical="top" wrapText="1"/>
    </xf>
    <xf numFmtId="0" fontId="23" fillId="19" borderId="22" xfId="0" applyFont="1" applyFill="1" applyBorder="1" applyAlignment="1">
      <alignment horizontal="left" vertical="center" wrapText="1"/>
    </xf>
    <xf numFmtId="0" fontId="13" fillId="6" borderId="15" xfId="0" applyFont="1" applyFill="1" applyBorder="1" applyAlignment="1">
      <alignment horizontal="center" vertical="center" textRotation="90"/>
    </xf>
    <xf numFmtId="0" fontId="13" fillId="6" borderId="16" xfId="0" applyFont="1" applyFill="1" applyBorder="1" applyAlignment="1">
      <alignment horizontal="center" vertical="center" textRotation="90"/>
    </xf>
    <xf numFmtId="0" fontId="13" fillId="6" borderId="17" xfId="0" applyFont="1" applyFill="1" applyBorder="1" applyAlignment="1">
      <alignment horizontal="center" vertical="center" textRotation="90"/>
    </xf>
    <xf numFmtId="0" fontId="13" fillId="6" borderId="12" xfId="0" applyFont="1" applyFill="1" applyBorder="1" applyAlignment="1">
      <alignment horizontal="left" vertical="center"/>
    </xf>
    <xf numFmtId="0" fontId="13" fillId="6" borderId="13" xfId="0" applyFont="1" applyFill="1" applyBorder="1" applyAlignment="1">
      <alignment horizontal="left" vertical="center"/>
    </xf>
    <xf numFmtId="0" fontId="23" fillId="21" borderId="21" xfId="0" applyFont="1" applyFill="1" applyBorder="1" applyAlignment="1">
      <alignment horizontal="left" vertical="top" wrapText="1"/>
    </xf>
    <xf numFmtId="0" fontId="23" fillId="21" borderId="5" xfId="0" applyFont="1" applyFill="1" applyBorder="1" applyAlignment="1">
      <alignment horizontal="left" vertical="top" wrapText="1"/>
    </xf>
    <xf numFmtId="0" fontId="23" fillId="21" borderId="5" xfId="3" applyFont="1" applyFill="1" applyBorder="1" applyAlignment="1">
      <alignment horizontal="center" vertical="top" wrapText="1"/>
    </xf>
    <xf numFmtId="0" fontId="23" fillId="21" borderId="10" xfId="3" applyFont="1" applyFill="1" applyBorder="1" applyAlignment="1">
      <alignment horizontal="center" vertical="top" wrapText="1"/>
    </xf>
    <xf numFmtId="0" fontId="23" fillId="21" borderId="1" xfId="3" applyFont="1" applyFill="1" applyBorder="1" applyAlignment="1">
      <alignment horizontal="center" vertical="top" wrapText="1"/>
    </xf>
    <xf numFmtId="0" fontId="57" fillId="19" borderId="4" xfId="3" applyFont="1" applyFill="1" applyAlignment="1">
      <alignment horizontal="center" vertical="top" wrapText="1"/>
    </xf>
    <xf numFmtId="0" fontId="57" fillId="19" borderId="21" xfId="0" applyFont="1" applyFill="1" applyBorder="1" applyAlignment="1">
      <alignment horizontal="left" vertical="top" wrapText="1"/>
    </xf>
    <xf numFmtId="0" fontId="57" fillId="19" borderId="5" xfId="0" applyFont="1" applyFill="1" applyBorder="1" applyAlignment="1">
      <alignment horizontal="left" vertical="top" wrapText="1"/>
    </xf>
    <xf numFmtId="0" fontId="57" fillId="19" borderId="5" xfId="3" applyFont="1" applyFill="1" applyBorder="1" applyAlignment="1">
      <alignment horizontal="center" vertical="top" wrapText="1"/>
    </xf>
    <xf numFmtId="0" fontId="57" fillId="19" borderId="64" xfId="3" applyFont="1" applyFill="1" applyBorder="1" applyAlignment="1">
      <alignment horizontal="center" vertical="top" wrapText="1"/>
    </xf>
    <xf numFmtId="0" fontId="57" fillId="19" borderId="35" xfId="3" applyFont="1" applyFill="1" applyBorder="1" applyAlignment="1">
      <alignment horizontal="center" vertical="top" wrapText="1"/>
    </xf>
    <xf numFmtId="0" fontId="57" fillId="19" borderId="36" xfId="3" applyFont="1" applyFill="1" applyBorder="1" applyAlignment="1">
      <alignment horizontal="center" vertical="top" wrapText="1"/>
    </xf>
    <xf numFmtId="0" fontId="57" fillId="19" borderId="37" xfId="3" applyFont="1" applyFill="1" applyBorder="1" applyAlignment="1">
      <alignment horizontal="center" vertical="top" wrapText="1"/>
    </xf>
    <xf numFmtId="0" fontId="57" fillId="19" borderId="66" xfId="3" applyFont="1" applyFill="1" applyBorder="1" applyAlignment="1">
      <alignment horizontal="center" vertical="top" wrapText="1"/>
    </xf>
    <xf numFmtId="0" fontId="22" fillId="19" borderId="22" xfId="0" applyFont="1" applyFill="1" applyBorder="1" applyAlignment="1">
      <alignment horizontal="left" vertical="center" wrapText="1"/>
    </xf>
    <xf numFmtId="0" fontId="23" fillId="19" borderId="1" xfId="3" applyFont="1" applyFill="1" applyBorder="1" applyAlignment="1">
      <alignment horizontal="center" vertical="top" wrapText="1"/>
    </xf>
    <xf numFmtId="0" fontId="23" fillId="19" borderId="21" xfId="0" applyFont="1" applyFill="1" applyBorder="1" applyAlignment="1">
      <alignment horizontal="left" vertical="top" wrapText="1"/>
    </xf>
    <xf numFmtId="0" fontId="23" fillId="19" borderId="5" xfId="0" applyFont="1" applyFill="1" applyBorder="1" applyAlignment="1">
      <alignment horizontal="left" vertical="top" wrapText="1"/>
    </xf>
    <xf numFmtId="0" fontId="13" fillId="6" borderId="21" xfId="0" applyFont="1" applyFill="1" applyBorder="1" applyAlignment="1">
      <alignment horizontal="center" vertical="center" textRotation="90"/>
    </xf>
    <xf numFmtId="0" fontId="23" fillId="19" borderId="22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32" fillId="15" borderId="1" xfId="0" applyFont="1" applyFill="1" applyBorder="1" applyAlignment="1">
      <alignment horizontal="center" vertical="center" wrapText="1"/>
    </xf>
    <xf numFmtId="2" fontId="33" fillId="7" borderId="1" xfId="0" applyNumberFormat="1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40" fillId="16" borderId="7" xfId="0" applyFont="1" applyFill="1" applyBorder="1" applyAlignment="1">
      <alignment horizontal="center" vertical="center" wrapText="1"/>
    </xf>
    <xf numFmtId="0" fontId="40" fillId="16" borderId="22" xfId="0" applyFont="1" applyFill="1" applyBorder="1" applyAlignment="1">
      <alignment horizontal="center" vertical="center" wrapText="1"/>
    </xf>
    <xf numFmtId="0" fontId="40" fillId="16" borderId="6" xfId="0" applyFont="1" applyFill="1" applyBorder="1" applyAlignment="1">
      <alignment horizontal="center" vertical="center" wrapText="1"/>
    </xf>
    <xf numFmtId="0" fontId="69" fillId="16" borderId="54" xfId="0" applyFont="1" applyFill="1" applyBorder="1" applyAlignment="1">
      <alignment horizontal="center" vertical="center"/>
    </xf>
    <xf numFmtId="0" fontId="69" fillId="16" borderId="55" xfId="0" applyFont="1" applyFill="1" applyBorder="1" applyAlignment="1">
      <alignment horizontal="center" vertical="center"/>
    </xf>
    <xf numFmtId="0" fontId="69" fillId="16" borderId="56" xfId="0" applyFont="1" applyFill="1" applyBorder="1" applyAlignment="1">
      <alignment horizontal="center" vertical="center"/>
    </xf>
    <xf numFmtId="0" fontId="72" fillId="7" borderId="57" xfId="0" applyFont="1" applyFill="1" applyBorder="1" applyAlignment="1">
      <alignment horizontal="center" vertical="center" textRotation="90" wrapText="1"/>
    </xf>
    <xf numFmtId="0" fontId="72" fillId="7" borderId="58" xfId="0" applyFont="1" applyFill="1" applyBorder="1" applyAlignment="1">
      <alignment horizontal="center" vertical="center" textRotation="90" wrapText="1"/>
    </xf>
    <xf numFmtId="0" fontId="72" fillId="7" borderId="59" xfId="0" applyFont="1" applyFill="1" applyBorder="1" applyAlignment="1">
      <alignment horizontal="center" vertical="center" textRotation="90" wrapText="1"/>
    </xf>
    <xf numFmtId="0" fontId="12" fillId="7" borderId="2" xfId="0" applyFont="1" applyFill="1" applyBorder="1" applyAlignment="1">
      <alignment horizontal="center" vertical="center" textRotation="90" wrapText="1"/>
    </xf>
    <xf numFmtId="0" fontId="12" fillId="7" borderId="3" xfId="0" applyFont="1" applyFill="1" applyBorder="1" applyAlignment="1">
      <alignment horizontal="center" vertical="center" textRotation="90" wrapText="1"/>
    </xf>
    <xf numFmtId="0" fontId="12" fillId="7" borderId="11" xfId="0" applyFont="1" applyFill="1" applyBorder="1" applyAlignment="1">
      <alignment horizontal="center" vertical="center" textRotation="90" wrapText="1"/>
    </xf>
    <xf numFmtId="9" fontId="12" fillId="7" borderId="39" xfId="1" applyFont="1" applyFill="1" applyBorder="1" applyAlignment="1">
      <alignment horizontal="center" vertical="center" textRotation="90" wrapText="1"/>
    </xf>
    <xf numFmtId="9" fontId="12" fillId="7" borderId="42" xfId="1" applyFont="1" applyFill="1" applyBorder="1" applyAlignment="1">
      <alignment horizontal="center" vertical="center" textRotation="90" wrapText="1"/>
    </xf>
    <xf numFmtId="9" fontId="12" fillId="7" borderId="38" xfId="1" applyFont="1" applyFill="1" applyBorder="1" applyAlignment="1">
      <alignment horizontal="center" vertical="center" textRotation="90" wrapText="1"/>
    </xf>
    <xf numFmtId="9" fontId="12" fillId="7" borderId="2" xfId="1" applyFont="1" applyFill="1" applyBorder="1" applyAlignment="1">
      <alignment horizontal="center" vertical="center" textRotation="90" wrapText="1"/>
    </xf>
    <xf numFmtId="9" fontId="12" fillId="7" borderId="3" xfId="1" applyFont="1" applyFill="1" applyBorder="1" applyAlignment="1">
      <alignment horizontal="center" vertical="center" textRotation="90" wrapText="1"/>
    </xf>
    <xf numFmtId="9" fontId="12" fillId="7" borderId="11" xfId="1" applyFont="1" applyFill="1" applyBorder="1" applyAlignment="1">
      <alignment horizontal="center" vertical="center" textRotation="90" wrapText="1"/>
    </xf>
    <xf numFmtId="0" fontId="74" fillId="15" borderId="0" xfId="0" applyFont="1" applyFill="1" applyBorder="1" applyAlignment="1">
      <alignment horizontal="center" vertical="center"/>
    </xf>
    <xf numFmtId="0" fontId="74" fillId="15" borderId="43" xfId="0" applyFont="1" applyFill="1" applyBorder="1" applyAlignment="1">
      <alignment horizontal="center" vertical="center"/>
    </xf>
    <xf numFmtId="0" fontId="64" fillId="8" borderId="5" xfId="0" applyFont="1" applyFill="1" applyBorder="1" applyAlignment="1">
      <alignment horizontal="left" vertical="center"/>
    </xf>
    <xf numFmtId="0" fontId="74" fillId="15" borderId="1" xfId="0" applyFont="1" applyFill="1" applyBorder="1" applyAlignment="1">
      <alignment horizontal="center" vertical="center"/>
    </xf>
    <xf numFmtId="0" fontId="49" fillId="7" borderId="24" xfId="0" applyFont="1" applyFill="1" applyBorder="1" applyAlignment="1">
      <alignment horizontal="center" vertical="center" wrapText="1"/>
    </xf>
    <xf numFmtId="0" fontId="58" fillId="8" borderId="7" xfId="0" applyFont="1" applyFill="1" applyBorder="1" applyAlignment="1">
      <alignment horizontal="center" vertical="center" wrapText="1"/>
    </xf>
    <xf numFmtId="0" fontId="58" fillId="8" borderId="6" xfId="0" applyFont="1" applyFill="1" applyBorder="1" applyAlignment="1">
      <alignment horizontal="center" vertical="center" wrapText="1"/>
    </xf>
    <xf numFmtId="9" fontId="15" fillId="18" borderId="39" xfId="1" applyFont="1" applyFill="1" applyBorder="1" applyAlignment="1">
      <alignment horizontal="center" vertical="top"/>
    </xf>
    <xf numFmtId="9" fontId="15" fillId="18" borderId="40" xfId="1" applyFont="1" applyFill="1" applyBorder="1" applyAlignment="1">
      <alignment horizontal="center" vertical="top"/>
    </xf>
    <xf numFmtId="9" fontId="15" fillId="18" borderId="9" xfId="1" applyFont="1" applyFill="1" applyBorder="1" applyAlignment="1">
      <alignment horizontal="center" vertical="top"/>
    </xf>
    <xf numFmtId="9" fontId="15" fillId="18" borderId="38" xfId="1" applyFont="1" applyFill="1" applyBorder="1" applyAlignment="1">
      <alignment horizontal="center" vertical="top"/>
    </xf>
    <xf numFmtId="9" fontId="15" fillId="18" borderId="5" xfId="1" applyFont="1" applyFill="1" applyBorder="1" applyAlignment="1">
      <alignment horizontal="center" vertical="top"/>
    </xf>
    <xf numFmtId="9" fontId="15" fillId="18" borderId="10" xfId="1" applyFont="1" applyFill="1" applyBorder="1" applyAlignment="1">
      <alignment horizontal="center" vertical="top"/>
    </xf>
    <xf numFmtId="9" fontId="15" fillId="18" borderId="42" xfId="1" applyFont="1" applyFill="1" applyBorder="1" applyAlignment="1">
      <alignment horizontal="center" vertical="top"/>
    </xf>
    <xf numFmtId="9" fontId="15" fillId="18" borderId="0" xfId="1" applyFont="1" applyFill="1" applyBorder="1" applyAlignment="1">
      <alignment horizontal="center" vertical="top"/>
    </xf>
    <xf numFmtId="9" fontId="15" fillId="18" borderId="43" xfId="1" applyFont="1" applyFill="1" applyBorder="1" applyAlignment="1">
      <alignment horizontal="center" vertical="top"/>
    </xf>
    <xf numFmtId="0" fontId="58" fillId="8" borderId="1" xfId="0" applyFont="1" applyFill="1" applyBorder="1" applyAlignment="1">
      <alignment horizontal="center" vertical="center" wrapText="1"/>
    </xf>
    <xf numFmtId="0" fontId="47" fillId="16" borderId="1" xfId="0" applyFont="1" applyFill="1" applyBorder="1" applyAlignment="1">
      <alignment horizontal="center" vertical="center"/>
    </xf>
    <xf numFmtId="0" fontId="64" fillId="8" borderId="22" xfId="0" applyFont="1" applyFill="1" applyBorder="1" applyAlignment="1">
      <alignment horizontal="left" vertical="center"/>
    </xf>
    <xf numFmtId="14" fontId="64" fillId="8" borderId="5" xfId="0" applyNumberFormat="1" applyFont="1" applyFill="1" applyBorder="1" applyAlignment="1">
      <alignment horizontal="left" vertical="center"/>
    </xf>
    <xf numFmtId="0" fontId="64" fillId="8" borderId="5" xfId="0" applyFont="1" applyFill="1" applyBorder="1" applyAlignment="1">
      <alignment horizontal="center" vertical="top"/>
    </xf>
    <xf numFmtId="0" fontId="64" fillId="8" borderId="22" xfId="0" applyFont="1" applyFill="1" applyBorder="1" applyAlignment="1">
      <alignment horizontal="center" vertical="top"/>
    </xf>
    <xf numFmtId="0" fontId="64" fillId="8" borderId="5" xfId="0" applyFont="1" applyFill="1" applyBorder="1" applyAlignment="1">
      <alignment horizontal="left" vertical="center" wrapText="1"/>
    </xf>
    <xf numFmtId="164" fontId="43" fillId="0" borderId="0" xfId="0" applyNumberFormat="1" applyFont="1" applyAlignment="1">
      <alignment horizontal="left" vertical="top" wrapText="1"/>
    </xf>
    <xf numFmtId="164" fontId="43" fillId="7" borderId="7" xfId="0" applyNumberFormat="1" applyFont="1" applyFill="1" applyBorder="1" applyAlignment="1">
      <alignment horizontal="left" vertical="center"/>
    </xf>
    <xf numFmtId="164" fontId="43" fillId="7" borderId="22" xfId="0" applyNumberFormat="1" applyFont="1" applyFill="1" applyBorder="1" applyAlignment="1">
      <alignment horizontal="left" vertical="center"/>
    </xf>
    <xf numFmtId="164" fontId="43" fillId="7" borderId="6" xfId="0" applyNumberFormat="1" applyFont="1" applyFill="1" applyBorder="1" applyAlignment="1">
      <alignment horizontal="left" vertical="center"/>
    </xf>
    <xf numFmtId="164" fontId="43" fillId="0" borderId="7" xfId="0" applyNumberFormat="1" applyFont="1" applyBorder="1" applyAlignment="1">
      <alignment horizontal="left" vertical="center"/>
    </xf>
    <xf numFmtId="164" fontId="43" fillId="0" borderId="22" xfId="0" applyNumberFormat="1" applyFont="1" applyBorder="1" applyAlignment="1">
      <alignment horizontal="left" vertical="center"/>
    </xf>
    <xf numFmtId="164" fontId="43" fillId="0" borderId="6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textRotation="90"/>
    </xf>
    <xf numFmtId="0" fontId="64" fillId="7" borderId="1" xfId="0" applyFont="1" applyFill="1" applyBorder="1" applyAlignment="1">
      <alignment horizontal="center" vertical="center"/>
    </xf>
    <xf numFmtId="0" fontId="84" fillId="7" borderId="1" xfId="0" applyFont="1" applyFill="1" applyBorder="1" applyAlignment="1">
      <alignment horizontal="center" vertical="center" textRotation="90"/>
    </xf>
    <xf numFmtId="0" fontId="16" fillId="21" borderId="67" xfId="3" applyFont="1" applyFill="1" applyBorder="1" applyAlignment="1">
      <alignment horizontal="center" vertical="top" wrapText="1"/>
    </xf>
    <xf numFmtId="0" fontId="16" fillId="21" borderId="69" xfId="3" applyFont="1" applyFill="1" applyBorder="1" applyAlignment="1">
      <alignment horizontal="center" vertical="top" wrapText="1"/>
    </xf>
    <xf numFmtId="0" fontId="16" fillId="19" borderId="67" xfId="3" applyFont="1" applyFill="1" applyBorder="1" applyAlignment="1">
      <alignment horizontal="center" vertical="top" wrapText="1"/>
    </xf>
    <xf numFmtId="0" fontId="16" fillId="19" borderId="68" xfId="3" applyFont="1" applyFill="1" applyBorder="1" applyAlignment="1">
      <alignment horizontal="center" vertical="top" wrapText="1"/>
    </xf>
    <xf numFmtId="0" fontId="16" fillId="19" borderId="69" xfId="3" applyFont="1" applyFill="1" applyBorder="1" applyAlignment="1">
      <alignment horizontal="center" vertical="top" wrapText="1"/>
    </xf>
    <xf numFmtId="0" fontId="16" fillId="19" borderId="1" xfId="3" applyFont="1" applyFill="1" applyBorder="1" applyAlignment="1">
      <alignment horizontal="center" vertical="top" wrapText="1"/>
    </xf>
    <xf numFmtId="0" fontId="16" fillId="21" borderId="68" xfId="3" applyFont="1" applyFill="1" applyBorder="1" applyAlignment="1">
      <alignment horizontal="center" vertical="top" wrapText="1"/>
    </xf>
    <xf numFmtId="0" fontId="16" fillId="21" borderId="1" xfId="3" applyFont="1" applyFill="1" applyBorder="1" applyAlignment="1">
      <alignment horizontal="center" vertical="top" wrapText="1"/>
    </xf>
    <xf numFmtId="0" fontId="58" fillId="21" borderId="45" xfId="0" applyFont="1" applyFill="1" applyBorder="1" applyAlignment="1">
      <alignment horizontal="center" vertical="center"/>
    </xf>
    <xf numFmtId="0" fontId="16" fillId="19" borderId="7" xfId="3" applyFont="1" applyFill="1" applyBorder="1" applyAlignment="1">
      <alignment horizontal="center" vertical="top" wrapText="1"/>
    </xf>
    <xf numFmtId="0" fontId="16" fillId="19" borderId="22" xfId="3" applyFont="1" applyFill="1" applyBorder="1" applyAlignment="1">
      <alignment horizontal="center" vertical="top" wrapText="1"/>
    </xf>
    <xf numFmtId="0" fontId="16" fillId="19" borderId="6" xfId="3" applyFont="1" applyFill="1" applyBorder="1" applyAlignment="1">
      <alignment horizontal="center" vertical="top" wrapText="1"/>
    </xf>
    <xf numFmtId="0" fontId="16" fillId="19" borderId="67" xfId="0" applyFont="1" applyFill="1" applyBorder="1" applyAlignment="1">
      <alignment horizontal="center" vertical="top" wrapText="1"/>
    </xf>
    <xf numFmtId="0" fontId="16" fillId="19" borderId="68" xfId="0" applyFont="1" applyFill="1" applyBorder="1" applyAlignment="1">
      <alignment horizontal="center" vertical="top" wrapText="1"/>
    </xf>
    <xf numFmtId="164" fontId="48" fillId="0" borderId="0" xfId="0" applyNumberFormat="1" applyFont="1" applyBorder="1" applyAlignment="1">
      <alignment horizontal="right" vertical="top"/>
    </xf>
    <xf numFmtId="14" fontId="24" fillId="8" borderId="5" xfId="0" applyNumberFormat="1" applyFont="1" applyFill="1" applyBorder="1" applyAlignment="1">
      <alignment horizontal="center" vertical="top"/>
    </xf>
    <xf numFmtId="0" fontId="24" fillId="8" borderId="5" xfId="0" applyFont="1" applyFill="1" applyBorder="1" applyAlignment="1">
      <alignment horizontal="center" vertical="top"/>
    </xf>
    <xf numFmtId="0" fontId="24" fillId="8" borderId="5" xfId="0" applyFont="1" applyFill="1" applyBorder="1" applyAlignment="1">
      <alignment horizontal="left" vertical="top"/>
    </xf>
    <xf numFmtId="0" fontId="24" fillId="8" borderId="22" xfId="0" applyFont="1" applyFill="1" applyBorder="1" applyAlignment="1">
      <alignment horizontal="left" vertical="top"/>
    </xf>
    <xf numFmtId="0" fontId="28" fillId="6" borderId="65" xfId="0" applyFont="1" applyFill="1" applyBorder="1" applyAlignment="1">
      <alignment horizontal="center" vertical="center" wrapText="1"/>
    </xf>
    <xf numFmtId="0" fontId="28" fillId="6" borderId="0" xfId="0" applyFont="1" applyFill="1" applyAlignment="1">
      <alignment horizontal="center" vertical="center" wrapText="1"/>
    </xf>
    <xf numFmtId="0" fontId="88" fillId="16" borderId="0" xfId="0" applyFont="1" applyFill="1" applyAlignment="1">
      <alignment horizontal="left" vertical="center"/>
    </xf>
    <xf numFmtId="0" fontId="89" fillId="0" borderId="0" xfId="0" applyFont="1" applyAlignment="1">
      <alignment horizontal="center"/>
    </xf>
    <xf numFmtId="0" fontId="89" fillId="0" borderId="0" xfId="0" applyFont="1" applyAlignment="1">
      <alignment horizontal="center" vertical="center"/>
    </xf>
    <xf numFmtId="0" fontId="98" fillId="2" borderId="0" xfId="0" applyFont="1" applyFill="1" applyBorder="1" applyAlignment="1">
      <alignment horizontal="center" vertical="top"/>
    </xf>
    <xf numFmtId="0" fontId="95" fillId="2" borderId="0" xfId="0" applyFont="1" applyFill="1" applyBorder="1" applyAlignment="1">
      <alignment horizontal="center"/>
    </xf>
    <xf numFmtId="0" fontId="94" fillId="2" borderId="0" xfId="0" applyFont="1" applyFill="1" applyBorder="1" applyAlignment="1">
      <alignment horizontal="center" vertical="top"/>
    </xf>
    <xf numFmtId="0" fontId="93" fillId="2" borderId="0" xfId="0" applyFont="1" applyFill="1" applyBorder="1" applyAlignment="1">
      <alignment horizontal="center"/>
    </xf>
    <xf numFmtId="0" fontId="94" fillId="2" borderId="0" xfId="0" applyFont="1" applyFill="1" applyBorder="1" applyAlignment="1">
      <alignment horizontal="center" vertical="top" wrapText="1"/>
    </xf>
    <xf numFmtId="0" fontId="94" fillId="2" borderId="0" xfId="0" applyFont="1" applyFill="1" applyBorder="1" applyAlignment="1">
      <alignment horizontal="center" vertical="center"/>
    </xf>
    <xf numFmtId="0" fontId="103" fillId="16" borderId="5" xfId="0" applyFont="1" applyFill="1" applyBorder="1" applyAlignment="1">
      <alignment horizontal="center" vertical="center"/>
    </xf>
    <xf numFmtId="9" fontId="27" fillId="4" borderId="2" xfId="3" applyNumberFormat="1" applyFont="1" applyBorder="1" applyAlignment="1">
      <alignment horizontal="center" vertical="center"/>
    </xf>
    <xf numFmtId="9" fontId="27" fillId="4" borderId="3" xfId="3" applyNumberFormat="1" applyFont="1" applyBorder="1" applyAlignment="1">
      <alignment horizontal="center" vertical="center"/>
    </xf>
    <xf numFmtId="9" fontId="27" fillId="4" borderId="11" xfId="3" applyNumberFormat="1" applyFont="1" applyBorder="1" applyAlignment="1">
      <alignment horizontal="center" vertical="center"/>
    </xf>
    <xf numFmtId="0" fontId="39" fillId="6" borderId="39" xfId="0" applyFont="1" applyFill="1" applyBorder="1" applyAlignment="1">
      <alignment horizontal="left" vertical="center"/>
    </xf>
    <xf numFmtId="0" fontId="39" fillId="6" borderId="40" xfId="0" applyFont="1" applyFill="1" applyBorder="1" applyAlignment="1">
      <alignment horizontal="left" vertical="center"/>
    </xf>
    <xf numFmtId="0" fontId="39" fillId="6" borderId="9" xfId="0" applyFont="1" applyFill="1" applyBorder="1" applyAlignment="1">
      <alignment horizontal="left" vertical="center"/>
    </xf>
    <xf numFmtId="0" fontId="39" fillId="6" borderId="38" xfId="0" applyFont="1" applyFill="1" applyBorder="1" applyAlignment="1">
      <alignment horizontal="left" vertical="center"/>
    </xf>
    <xf numFmtId="0" fontId="39" fillId="6" borderId="5" xfId="0" applyFont="1" applyFill="1" applyBorder="1" applyAlignment="1">
      <alignment horizontal="left" vertical="center"/>
    </xf>
    <xf numFmtId="0" fontId="39" fillId="6" borderId="10" xfId="0" applyFont="1" applyFill="1" applyBorder="1" applyAlignment="1">
      <alignment horizontal="left" vertical="center"/>
    </xf>
    <xf numFmtId="9" fontId="27" fillId="5" borderId="2" xfId="1" applyFont="1" applyFill="1" applyBorder="1" applyAlignment="1">
      <alignment horizontal="center" vertical="center"/>
    </xf>
    <xf numFmtId="9" fontId="27" fillId="5" borderId="11" xfId="1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top" wrapText="1"/>
    </xf>
    <xf numFmtId="0" fontId="27" fillId="17" borderId="2" xfId="0" applyFont="1" applyFill="1" applyBorder="1" applyAlignment="1">
      <alignment horizontal="left" vertical="center"/>
    </xf>
    <xf numFmtId="0" fontId="27" fillId="17" borderId="3" xfId="0" applyFont="1" applyFill="1" applyBorder="1" applyAlignment="1">
      <alignment horizontal="left" vertical="center"/>
    </xf>
    <xf numFmtId="0" fontId="27" fillId="17" borderId="11" xfId="0" applyFont="1" applyFill="1" applyBorder="1" applyAlignment="1">
      <alignment horizontal="left" vertical="center"/>
    </xf>
    <xf numFmtId="0" fontId="30" fillId="7" borderId="1" xfId="0" applyFont="1" applyFill="1" applyBorder="1" applyAlignment="1">
      <alignment horizontal="left" vertical="center"/>
    </xf>
    <xf numFmtId="0" fontId="44" fillId="2" borderId="1" xfId="0" applyFont="1" applyFill="1" applyBorder="1" applyAlignment="1">
      <alignment horizontal="center" vertical="top"/>
    </xf>
    <xf numFmtId="0" fontId="44" fillId="2" borderId="1" xfId="0" applyFont="1" applyFill="1" applyBorder="1" applyAlignment="1">
      <alignment horizontal="left" vertical="center"/>
    </xf>
    <xf numFmtId="0" fontId="44" fillId="2" borderId="7" xfId="0" applyFont="1" applyFill="1" applyBorder="1" applyAlignment="1">
      <alignment horizontal="left" vertical="top"/>
    </xf>
    <xf numFmtId="0" fontId="44" fillId="2" borderId="22" xfId="0" applyFont="1" applyFill="1" applyBorder="1" applyAlignment="1">
      <alignment horizontal="left" vertical="top"/>
    </xf>
    <xf numFmtId="0" fontId="44" fillId="2" borderId="6" xfId="0" applyFont="1" applyFill="1" applyBorder="1" applyAlignment="1">
      <alignment horizontal="left" vertical="top"/>
    </xf>
    <xf numFmtId="0" fontId="39" fillId="5" borderId="2" xfId="0" applyFont="1" applyFill="1" applyBorder="1" applyAlignment="1">
      <alignment horizontal="center" vertical="top" wrapText="1"/>
    </xf>
    <xf numFmtId="0" fontId="39" fillId="5" borderId="11" xfId="0" applyFont="1" applyFill="1" applyBorder="1" applyAlignment="1">
      <alignment horizontal="center" vertical="top" wrapText="1"/>
    </xf>
    <xf numFmtId="0" fontId="39" fillId="5" borderId="1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top" wrapText="1"/>
    </xf>
    <xf numFmtId="0" fontId="39" fillId="5" borderId="1" xfId="0" applyFont="1" applyFill="1" applyBorder="1" applyAlignment="1">
      <alignment horizontal="left" vertical="top" wrapText="1"/>
    </xf>
    <xf numFmtId="0" fontId="0" fillId="23" borderId="70" xfId="0" applyFill="1" applyBorder="1" applyAlignment="1">
      <alignment horizontal="center"/>
    </xf>
    <xf numFmtId="0" fontId="10" fillId="23" borderId="73" xfId="0" applyFont="1" applyFill="1" applyBorder="1" applyAlignment="1">
      <alignment horizontal="center" vertical="top" wrapText="1"/>
    </xf>
    <xf numFmtId="0" fontId="10" fillId="23" borderId="74" xfId="0" applyFont="1" applyFill="1" applyBorder="1" applyAlignment="1">
      <alignment horizontal="center" vertical="top" wrapText="1"/>
    </xf>
    <xf numFmtId="0" fontId="10" fillId="23" borderId="75" xfId="0" applyFont="1" applyFill="1" applyBorder="1" applyAlignment="1">
      <alignment horizontal="center" vertical="top" wrapText="1"/>
    </xf>
    <xf numFmtId="0" fontId="10" fillId="23" borderId="70" xfId="0" applyFont="1" applyFill="1" applyBorder="1" applyAlignment="1">
      <alignment horizontal="center" vertical="top" wrapText="1"/>
    </xf>
    <xf numFmtId="0" fontId="10" fillId="17" borderId="73" xfId="0" applyFont="1" applyFill="1" applyBorder="1" applyAlignment="1">
      <alignment horizontal="center" vertical="top" wrapText="1"/>
    </xf>
    <xf numFmtId="0" fontId="10" fillId="17" borderId="74" xfId="0" applyFont="1" applyFill="1" applyBorder="1" applyAlignment="1">
      <alignment horizontal="center" vertical="top" wrapText="1"/>
    </xf>
    <xf numFmtId="0" fontId="10" fillId="17" borderId="75" xfId="0" applyFont="1" applyFill="1" applyBorder="1" applyAlignment="1">
      <alignment horizontal="center" vertical="top" wrapText="1"/>
    </xf>
    <xf numFmtId="0" fontId="10" fillId="17" borderId="70" xfId="0" applyFont="1" applyFill="1" applyBorder="1" applyAlignment="1">
      <alignment horizontal="center" vertical="top" wrapText="1"/>
    </xf>
    <xf numFmtId="0" fontId="0" fillId="17" borderId="70" xfId="0" applyFont="1" applyFill="1" applyBorder="1" applyAlignment="1">
      <alignment horizontal="center" vertical="top" wrapText="1"/>
    </xf>
    <xf numFmtId="0" fontId="0" fillId="17" borderId="75" xfId="0" applyFont="1" applyFill="1" applyBorder="1" applyAlignment="1">
      <alignment horizontal="center" vertical="top" wrapText="1"/>
    </xf>
    <xf numFmtId="0" fontId="0" fillId="17" borderId="73" xfId="0" applyFont="1" applyFill="1" applyBorder="1" applyAlignment="1">
      <alignment horizontal="center" vertical="top" wrapText="1"/>
    </xf>
    <xf numFmtId="0" fontId="0" fillId="17" borderId="74" xfId="0" applyFont="1" applyFill="1" applyBorder="1" applyAlignment="1">
      <alignment horizontal="center" vertical="top" wrapText="1"/>
    </xf>
    <xf numFmtId="0" fontId="10" fillId="17" borderId="1" xfId="0" applyFont="1" applyFill="1" applyBorder="1" applyAlignment="1">
      <alignment horizontal="center" vertical="top" wrapText="1"/>
    </xf>
    <xf numFmtId="0" fontId="0" fillId="17" borderId="7" xfId="0" applyFont="1" applyFill="1" applyBorder="1" applyAlignment="1">
      <alignment horizontal="center" vertical="top" wrapText="1"/>
    </xf>
    <xf numFmtId="0" fontId="0" fillId="17" borderId="22" xfId="0" applyFont="1" applyFill="1" applyBorder="1" applyAlignment="1">
      <alignment horizontal="center" vertical="top" wrapText="1"/>
    </xf>
    <xf numFmtId="0" fontId="0" fillId="17" borderId="6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7" fillId="19" borderId="7" xfId="3" applyFont="1" applyFill="1" applyBorder="1" applyAlignment="1">
      <alignment horizontal="center" vertical="top" wrapText="1"/>
    </xf>
    <xf numFmtId="0" fontId="57" fillId="19" borderId="22" xfId="3" applyFont="1" applyFill="1" applyBorder="1" applyAlignment="1">
      <alignment horizontal="center" vertical="top" wrapText="1"/>
    </xf>
    <xf numFmtId="0" fontId="57" fillId="19" borderId="6" xfId="3" applyFont="1" applyFill="1" applyBorder="1" applyAlignment="1">
      <alignment horizontal="center" vertical="top" wrapText="1"/>
    </xf>
    <xf numFmtId="0" fontId="57" fillId="19" borderId="1" xfId="0" applyFont="1" applyFill="1" applyBorder="1" applyAlignment="1">
      <alignment horizontal="center" vertical="top" wrapText="1"/>
    </xf>
  </cellXfs>
  <cellStyles count="5">
    <cellStyle name="Bad" xfId="2" builtinId="27"/>
    <cellStyle name="Comma" xfId="4" builtinId="3"/>
    <cellStyle name="Normal" xfId="0" builtinId="0"/>
    <cellStyle name="Note" xfId="3" builtinId="10"/>
    <cellStyle name="Percent" xfId="1" builtinId="5"/>
  </cellStyles>
  <dxfs count="23"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7C80"/>
        </patternFill>
      </fill>
    </dxf>
    <dxf>
      <fill>
        <patternFill>
          <bgColor theme="6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7C80"/>
        </patternFill>
      </fill>
    </dxf>
    <dxf>
      <fill>
        <patternFill>
          <bgColor theme="6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  <color rgb="FFCCFF66"/>
      <color rgb="FFFF9999"/>
      <color rgb="FF99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3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rgbClr val="002060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r>
              <a:rPr lang="en-US" b="0">
                <a:solidFill>
                  <a:srgbClr val="002060"/>
                </a:solidFill>
              </a:rPr>
              <a:t>Adults Chart Abstraction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rgbClr val="002060"/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151559836532997E-3"/>
          <c:y val="0.11057790503459795"/>
          <c:w val="0.99025600791497692"/>
          <c:h val="0.2447669459720507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'8. Register Graphs'!$C$10</c:f>
              <c:strCache>
                <c:ptCount val="1"/>
                <c:pt idx="0">
                  <c:v>% (Y) Achieved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'8. Register Graphs'!$D$7:$X$8</c:f>
              <c:multiLvlStrCache>
                <c:ptCount val="21"/>
                <c:lvl>
                  <c:pt idx="0">
                    <c:v>% of clients booked who kept their appointment</c:v>
                  </c:pt>
                  <c:pt idx="1">
                    <c:v>% patients in care with 2 or more visits, 3 months apart during the 6 months review period</c:v>
                  </c:pt>
                  <c:pt idx="2">
                    <c:v>% of clients who are in a PSSG  and were enrolled into care and treatment 1 year ago</c:v>
                  </c:pt>
                  <c:pt idx="3">
                    <c:v>%  of clients who kept appointment</c:v>
                  </c:pt>
                  <c:pt idx="4">
                    <c:v>% of HIV infected patients in care with at least one CD4 count during the 6 month review period</c:v>
                  </c:pt>
                  <c:pt idx="5">
                    <c:v>% eligible patients initiated on ART</c:v>
                  </c:pt>
                  <c:pt idx="6">
                    <c:v>% of patients on ART with at least one VL result during the last 12 months </c:v>
                  </c:pt>
                  <c:pt idx="7">
                    <c:v>% of patients on ART for at least 6 months with VL suppression </c:v>
                  </c:pt>
                  <c:pt idx="8">
                    <c:v>% of V.L unsuppressed adults with EAC done</c:v>
                  </c:pt>
                  <c:pt idx="9">
                    <c:v>% patients screened for TB using ICF card at last clinic visit</c:v>
                  </c:pt>
                  <c:pt idx="10">
                    <c:v>% of patients eligible for IPT who were initiated on IPT</c:v>
                  </c:pt>
                  <c:pt idx="11">
                    <c:v>% of patients with positive TB screening outcome </c:v>
                  </c:pt>
                  <c:pt idx="12">
                    <c:v>% of Positive TB screening outcome  who ahave a diagnostic work up.</c:v>
                  </c:pt>
                  <c:pt idx="13">
                    <c:v>% of patients with Nutritional assessment at the last clinic visit</c:v>
                  </c:pt>
                  <c:pt idx="14">
                    <c:v>% of patients eligible for nutritional support and who received nutritional support</c:v>
                  </c:pt>
                  <c:pt idx="15">
                    <c:v>% of patients whose partner(s) have been tested  for HIV or have known positive status</c:v>
                  </c:pt>
                  <c:pt idx="16">
                    <c:v>% of patients whose children have been tested  for HIV or have known positive status</c:v>
                  </c:pt>
                  <c:pt idx="17">
                    <c:v>% non-pregnant women patients who are on modern contraceptive methods during the review period</c:v>
                  </c:pt>
                  <c:pt idx="18">
                    <c:v>% HIV infected non-pregnant women 18 to 65 years  who have been screened for cervical cancer in within the last 12 months</c:v>
                  </c:pt>
                  <c:pt idx="19">
                    <c:v>% of clients categorized</c:v>
                  </c:pt>
                  <c:pt idx="20">
                    <c:v>% of stable clients enrolled on DCM</c:v>
                  </c:pt>
                </c:lvl>
                <c:lvl>
                  <c:pt idx="0">
                    <c:v>Retention</c:v>
                  </c:pt>
                  <c:pt idx="4">
                    <c:v>CD4</c:v>
                  </c:pt>
                  <c:pt idx="5">
                    <c:v>ART Cascade</c:v>
                  </c:pt>
                  <c:pt idx="9">
                    <c:v>TB Cascade</c:v>
                  </c:pt>
                  <c:pt idx="13">
                    <c:v>Nutrition Asessement and Intervention</c:v>
                  </c:pt>
                  <c:pt idx="15">
                    <c:v>Partner Testing</c:v>
                  </c:pt>
                  <c:pt idx="17">
                    <c:v>Reproductive Health</c:v>
                  </c:pt>
                  <c:pt idx="19">
                    <c:v>Differentiated Care Model</c:v>
                  </c:pt>
                </c:lvl>
              </c:multiLvlStrCache>
            </c:multiLvlStrRef>
          </c:cat>
          <c:val>
            <c:numRef>
              <c:f>'8. Register Graphs'!$D$10:$X$10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0D-4F32-AEFB-0FD30972186B}"/>
            </c:ext>
          </c:extLst>
        </c:ser>
        <c:ser>
          <c:idx val="0"/>
          <c:order val="1"/>
          <c:tx>
            <c:strRef>
              <c:f>'8. Register Graphs'!$C$9</c:f>
              <c:strCache>
                <c:ptCount val="1"/>
                <c:pt idx="0">
                  <c:v>% (N) Achieved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'8. Register Graphs'!$D$7:$X$8</c:f>
              <c:multiLvlStrCache>
                <c:ptCount val="21"/>
                <c:lvl>
                  <c:pt idx="0">
                    <c:v>% of clients booked who kept their appointment</c:v>
                  </c:pt>
                  <c:pt idx="1">
                    <c:v>% patients in care with 2 or more visits, 3 months apart during the 6 months review period</c:v>
                  </c:pt>
                  <c:pt idx="2">
                    <c:v>% of clients who are in a PSSG  and were enrolled into care and treatment 1 year ago</c:v>
                  </c:pt>
                  <c:pt idx="3">
                    <c:v>%  of clients who kept appointment</c:v>
                  </c:pt>
                  <c:pt idx="4">
                    <c:v>% of HIV infected patients in care with at least one CD4 count during the 6 month review period</c:v>
                  </c:pt>
                  <c:pt idx="5">
                    <c:v>% eligible patients initiated on ART</c:v>
                  </c:pt>
                  <c:pt idx="6">
                    <c:v>% of patients on ART with at least one VL result during the last 12 months </c:v>
                  </c:pt>
                  <c:pt idx="7">
                    <c:v>% of patients on ART for at least 6 months with VL suppression </c:v>
                  </c:pt>
                  <c:pt idx="8">
                    <c:v>% of V.L unsuppressed adults with EAC done</c:v>
                  </c:pt>
                  <c:pt idx="9">
                    <c:v>% patients screened for TB using ICF card at last clinic visit</c:v>
                  </c:pt>
                  <c:pt idx="10">
                    <c:v>% of patients eligible for IPT who were initiated on IPT</c:v>
                  </c:pt>
                  <c:pt idx="11">
                    <c:v>% of patients with positive TB screening outcome </c:v>
                  </c:pt>
                  <c:pt idx="12">
                    <c:v>% of Positive TB screening outcome  who ahave a diagnostic work up.</c:v>
                  </c:pt>
                  <c:pt idx="13">
                    <c:v>% of patients with Nutritional assessment at the last clinic visit</c:v>
                  </c:pt>
                  <c:pt idx="14">
                    <c:v>% of patients eligible for nutritional support and who received nutritional support</c:v>
                  </c:pt>
                  <c:pt idx="15">
                    <c:v>% of patients whose partner(s) have been tested  for HIV or have known positive status</c:v>
                  </c:pt>
                  <c:pt idx="16">
                    <c:v>% of patients whose children have been tested  for HIV or have known positive status</c:v>
                  </c:pt>
                  <c:pt idx="17">
                    <c:v>% non-pregnant women patients who are on modern contraceptive methods during the review period</c:v>
                  </c:pt>
                  <c:pt idx="18">
                    <c:v>% HIV infected non-pregnant women 18 to 65 years  who have been screened for cervical cancer in within the last 12 months</c:v>
                  </c:pt>
                  <c:pt idx="19">
                    <c:v>% of clients categorized</c:v>
                  </c:pt>
                  <c:pt idx="20">
                    <c:v>% of stable clients enrolled on DCM</c:v>
                  </c:pt>
                </c:lvl>
                <c:lvl>
                  <c:pt idx="0">
                    <c:v>Retention</c:v>
                  </c:pt>
                  <c:pt idx="4">
                    <c:v>CD4</c:v>
                  </c:pt>
                  <c:pt idx="5">
                    <c:v>ART Cascade</c:v>
                  </c:pt>
                  <c:pt idx="9">
                    <c:v>TB Cascade</c:v>
                  </c:pt>
                  <c:pt idx="13">
                    <c:v>Nutrition Asessement and Intervention</c:v>
                  </c:pt>
                  <c:pt idx="15">
                    <c:v>Partner Testing</c:v>
                  </c:pt>
                  <c:pt idx="17">
                    <c:v>Reproductive Health</c:v>
                  </c:pt>
                  <c:pt idx="19">
                    <c:v>Differentiated Care Model</c:v>
                  </c:pt>
                </c:lvl>
              </c:multiLvlStrCache>
            </c:multiLvlStrRef>
          </c:cat>
          <c:val>
            <c:numRef>
              <c:f>'8. Register Graphs'!$D$9:$X$9</c:f>
              <c:numCache>
                <c:formatCode>0%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D-4F32-AEFB-0FD309721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8458288"/>
        <c:axId val="65824688"/>
      </c:barChart>
      <c:catAx>
        <c:axId val="7845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dk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65824688"/>
        <c:crosses val="autoZero"/>
        <c:auto val="0"/>
        <c:lblAlgn val="ctr"/>
        <c:lblOffset val="100"/>
        <c:noMultiLvlLbl val="0"/>
      </c:catAx>
      <c:valAx>
        <c:axId val="65824688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784582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075379235742499"/>
          <c:y val="0.92091720353137674"/>
          <c:w val="0.15849241528515007"/>
          <c:h val="7.504239242821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/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 sz="1000">
          <a:solidFill>
            <a:schemeClr val="dk1"/>
          </a:solidFill>
          <a:latin typeface="Arial Nova Cond" panose="020B0506020202020204" pitchFamily="34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61599722124435E-2"/>
          <c:y val="1.5359755574938367E-2"/>
          <c:w val="0.948417056776377"/>
          <c:h val="0.84452354423061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'D. Cascades'!$C$121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DB4310D-193C-49BB-AF17-10C90D690AD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D72E52D-99AD-41DF-B607-4A7B25926CB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071-4D10-8395-8823C2B6D44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7CF78CA-10E8-4FF0-99A9-488BFD52FF2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BB97314-CFC3-44C8-8A42-BDD911D6251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071-4D10-8395-8823C2B6D44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363AFA3-3D3D-47E6-9F98-7A5C7CE2B3E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320340C-8BC0-4FB3-9B86-56C4595667C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071-4D10-8395-8823C2B6D44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5EADF45-407A-4124-93C4-3A29811B5A6F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0E289B8-4A1D-49EE-88AD-BC499F0B887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071-4D10-8395-8823C2B6D44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74EA1B2-F997-4EF4-9721-C609603FE1A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F768AB0-3E53-4CCB-AF38-62193263098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071-4D10-8395-8823C2B6D44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51396CC-B48B-41E4-AA59-6B683079172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75AA499-AF33-44E9-9520-F8A41A5ADEF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071-4D10-8395-8823C2B6D44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F3545C4-28E6-459B-BA5C-42E2D333893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C07401B-D2E4-47D3-8EA7-980B0576BF4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7071-4D10-8395-8823C2B6D44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8385DA9-B5CE-47BE-893D-C104FFF44AD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96FED6F-7670-4A04-8843-29CF4002B9C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7071-4D10-8395-8823C2B6D4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'D. Cascades'!$D$120:$K$120</c:f>
              <c:strCache>
                <c:ptCount val="8"/>
                <c:pt idx="0">
                  <c:v>Catchment Population</c:v>
                </c:pt>
                <c:pt idx="1">
                  <c:v>1st ANC</c:v>
                </c:pt>
                <c:pt idx="2">
                  <c:v>4th ANC</c:v>
                </c:pt>
                <c:pt idx="3">
                  <c:v>L + D </c:v>
                </c:pt>
                <c:pt idx="4">
                  <c:v>Partograph</c:v>
                </c:pt>
                <c:pt idx="5">
                  <c:v>Post Natal</c:v>
                </c:pt>
                <c:pt idx="6">
                  <c:v>Target catchment</c:v>
                </c:pt>
                <c:pt idx="7">
                  <c:v>HEI Identified</c:v>
                </c:pt>
              </c:strCache>
            </c:strRef>
          </c:cat>
          <c:val>
            <c:numRef>
              <c:f>'D. Cascades'!$D$121:$K$121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'D. Cascades'!$D$122:$K$122</c15:f>
                <c15:dlblRangeCache>
                  <c:ptCount val="8"/>
                  <c:pt idx="1">
                    <c:v>0%</c:v>
                  </c:pt>
                  <c:pt idx="2">
                    <c:v>0%</c:v>
                  </c:pt>
                  <c:pt idx="3">
                    <c:v>0%</c:v>
                  </c:pt>
                  <c:pt idx="4">
                    <c:v>0%</c:v>
                  </c:pt>
                  <c:pt idx="5">
                    <c:v>0%</c:v>
                  </c:pt>
                  <c:pt idx="7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7071-4D10-8395-8823C2B6D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4"/>
        <c:axId val="2109734736"/>
        <c:axId val="2120925888"/>
      </c:barChart>
      <c:catAx>
        <c:axId val="210973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2120925888"/>
        <c:crosses val="autoZero"/>
        <c:auto val="1"/>
        <c:lblAlgn val="ctr"/>
        <c:lblOffset val="100"/>
        <c:noMultiLvlLbl val="0"/>
      </c:catAx>
      <c:valAx>
        <c:axId val="2120925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0973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>
          <a:latin typeface="Arial Nova Cond" panose="020B0506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2022249660629607E-2"/>
          <c:y val="7.4054363449181551E-2"/>
          <c:w val="0.95668291947852724"/>
          <c:h val="0.77785805463165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'D. Cascades'!$M$121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1DFA449-1BE4-44A6-AE03-AB7E67204124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BFFF8D9-600C-4F30-ABFC-2EE5B16AE5C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D88A-48B1-B831-E2127707122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ED8C14C-5478-4C00-A849-AA7C23E8B80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7F43873-72E9-4E35-90BD-F86A48FE112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88A-48B1-B831-E2127707122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6420B6E-1CA0-46A5-B3C6-28A0C9C612D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93D5D32-F479-4E81-B15C-391AED1326C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88A-48B1-B831-E2127707122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FEE9AED-552E-4F75-B103-A1EE7351CA8F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399C456-8992-4570-8639-AFE734B8201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88A-48B1-B831-E2127707122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7E46E6D-AA9B-4E7F-A612-67A269756FAC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93F80CB-C4E4-45CF-8EED-EE903445EE5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88A-48B1-B831-E2127707122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ED362B7-0998-47C9-9F82-3787AD3CFD5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264AADF-8C30-4AB4-8D9B-5FA1B306927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88A-48B1-B831-E2127707122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75DE784-E1BE-4DCA-A7B5-66562D27B05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737344B-A562-4C94-B1E6-254003E80FF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88A-48B1-B831-E212770712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'D. Cascades'!$N$120:$T$120</c:f>
              <c:strCache>
                <c:ptCount val="7"/>
                <c:pt idx="0">
                  <c:v>Testing 6-8 weeks (Den)</c:v>
                </c:pt>
                <c:pt idx="1">
                  <c:v>Testing 6-8 weeks (Num)</c:v>
                </c:pt>
                <c:pt idx="2">
                  <c:v>Breastfeeding People (Num)</c:v>
                </c:pt>
                <c:pt idx="3">
                  <c:v>Retention</c:v>
                </c:pt>
                <c:pt idx="4">
                  <c:v>HEI Retained</c:v>
                </c:pt>
                <c:pt idx="5">
                  <c:v>Reached two years</c:v>
                </c:pt>
                <c:pt idx="6">
                  <c:v>Turned Positive</c:v>
                </c:pt>
              </c:strCache>
            </c:strRef>
          </c:cat>
          <c:val>
            <c:numRef>
              <c:f>'D. Cascades'!$N$121:$T$121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'D. Cascades'!$N$122:$T$122</c15:f>
                <c15:dlblRangeCache>
                  <c:ptCount val="7"/>
                  <c:pt idx="1">
                    <c:v>0%</c:v>
                  </c:pt>
                  <c:pt idx="2">
                    <c:v>0%</c:v>
                  </c:pt>
                  <c:pt idx="4">
                    <c:v>0%</c:v>
                  </c:pt>
                  <c:pt idx="5">
                    <c:v>0%</c:v>
                  </c:pt>
                  <c:pt idx="6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D88A-48B1-B831-E21277071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4"/>
        <c:axId val="2109734736"/>
        <c:axId val="2120925888"/>
        <c:extLst/>
      </c:barChart>
      <c:catAx>
        <c:axId val="210973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2120925888"/>
        <c:crosses val="autoZero"/>
        <c:auto val="1"/>
        <c:lblAlgn val="ctr"/>
        <c:lblOffset val="100"/>
        <c:noMultiLvlLbl val="0"/>
      </c:catAx>
      <c:valAx>
        <c:axId val="2120925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0973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>
          <a:latin typeface="Arial Nova Cond" panose="020B0506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61599722124435E-2"/>
          <c:y val="1.8916951012089282E-2"/>
          <c:w val="0.948417056776377"/>
          <c:h val="0.840966247035972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'D. Cascades'!$V$121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fld id="{80DED695-6D4E-4546-BD0B-C8FEBB3B0B5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6D8C351-28CE-4077-9195-A2F2C3D8A6F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44A-4903-8557-E37C5E8BC8A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0D6C446-79BB-4CCF-AC13-8DCB3F30E2F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702A44A-1CA4-4196-A093-ECF52CEC52B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C44A-4903-8557-E37C5E8BC8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'D. Cascades'!$W$120:$Y$120</c:f>
              <c:strCache>
                <c:ptCount val="3"/>
                <c:pt idx="0">
                  <c:v>Eligible for VL</c:v>
                </c:pt>
                <c:pt idx="1">
                  <c:v>VL Tests Done</c:v>
                </c:pt>
                <c:pt idx="2">
                  <c:v>VL Suppressed</c:v>
                </c:pt>
              </c:strCache>
            </c:strRef>
          </c:cat>
          <c:val>
            <c:numRef>
              <c:f>'D. Cascades'!$W$121:$Y$121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'D. Cascades'!$W$122:$Y$122</c15:f>
                <c15:dlblRangeCache>
                  <c:ptCount val="3"/>
                  <c:pt idx="1">
                    <c:v>0%</c:v>
                  </c:pt>
                  <c:pt idx="2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C44A-4903-8557-E37C5E8BC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4"/>
        <c:axId val="2109734736"/>
        <c:axId val="2120925888"/>
      </c:barChart>
      <c:catAx>
        <c:axId val="210973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2120925888"/>
        <c:crosses val="autoZero"/>
        <c:auto val="1"/>
        <c:lblAlgn val="ctr"/>
        <c:lblOffset val="100"/>
        <c:noMultiLvlLbl val="0"/>
      </c:catAx>
      <c:valAx>
        <c:axId val="2120925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0973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>
          <a:latin typeface="Arial Nova Cond" panose="020B0506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2021683897550319E-2"/>
          <c:y val="4.8426346443364063E-2"/>
          <c:w val="0.97063391609948824"/>
          <c:h val="0.5092349343424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Cascade!$A$4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66675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69D0001-0077-4058-896B-031C6658468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70311FD-9AED-4F6A-A4DD-B37682B667D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D0FA-4ED7-90C1-051CABA45A9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601B16B-7E4E-495B-A43D-2AA8E1FD0BA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B6A7E22-D4AB-476C-BE63-CAF07B95625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D0FA-4ED7-90C1-051CABA45A9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C22866C-3ACC-4054-9207-01B882CA401C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E17AFC4-A578-4759-BE8D-4CBB23B63AC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D0FA-4ED7-90C1-051CABA45A9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65F2602-D183-4658-ADB6-4DD11E4C0FEC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1E09D2E-2AC2-44EF-8F68-E05F927B040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D0FA-4ED7-90C1-051CABA45A9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B89EB92-9A3D-46E2-92C1-B9114E295B3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51A642E-A9C3-41E0-B011-7FE09D6A8F6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D0FA-4ED7-90C1-051CABA45A9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13C9028-EBC7-4E87-BEF6-7B748DC8BCF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D27247D-E25E-4330-B060-EDF4829A8C3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D0FA-4ED7-90C1-051CABA45A9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AEB7318-115A-4A71-86C5-7FD516B4590F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0938EE6-93D1-4924-8142-75E3CA9328F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D0FA-4ED7-90C1-051CABA45A9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9DAC1EC-DE52-42C4-BD9B-FE8017CB7F3C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7E9DFDF-7F17-4292-8C2E-41F2A65A492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D0FA-4ED7-90C1-051CABA45A9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6FC6F61-6476-4DCE-9404-63BD55499BE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5D9486D-3C8E-49CA-AC66-2EA363875E5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D0FA-4ED7-90C1-051CABA45A9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6CBCF59-CE70-46CC-9BBB-020D814D3C3C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2921B36-6853-4436-9BF6-7309061701A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D0FA-4ED7-90C1-051CABA45A9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0BEAC91-4C30-450B-AB1E-3C495759563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1D277CE-1C65-4950-B2E9-A1D3F5C84A7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D0FA-4ED7-90C1-051CABA45A9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4D31243-CCB8-42B5-9FA9-F53FA8F77D8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9DC20A2-351E-46FC-B219-CE4D11583A3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D0FA-4ED7-90C1-051CABA45A9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950C85C-03C1-491A-8520-45016FC0770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59E4BA4-9044-4225-AC21-F74A54C9AA0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E-D0FA-4ED7-90C1-051CABA45A9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588C898-E619-47A7-896F-3DA13015FA3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97BE83D-E21F-485F-90C4-C8EA6BAA737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D0FA-4ED7-90C1-051CABA45A9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9708CC0-4BEE-405E-B72A-845995BD019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28D938A-1464-474B-9A76-68E908B6129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0-D0FA-4ED7-90C1-051CABA45A9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F53A840-C477-4E46-B105-A20EB2F2917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76144FD-2FBE-415F-B521-2F6670EF7DB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D0FA-4ED7-90C1-051CABA45A9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3CA0E87-E39D-4EE3-945A-1ACE79411F2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57B21C6-924A-496B-8A76-DD31B98A9AA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D0FA-4ED7-90C1-051CABA45A9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AEC5F63F-85B9-43F2-8804-7C87E9290ACC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45953FF-781D-4608-B349-65765A8031E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D0FA-4ED7-90C1-051CABA45A9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18168537-1560-4DDE-82DE-D7083675BEB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46A583D-0C6A-46A2-87F1-E87C5567EB3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D0FA-4ED7-90C1-051CABA45A9D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381F2D95-FDBC-410B-9E9C-AE2EC1A077A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AB1C044-8A9D-401B-84A7-DF3E09CF278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5-D0FA-4ED7-90C1-051CABA45A9D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0D98766A-ED66-4EAC-B9EB-3EF78E4BD59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B9CCCB0-1B14-43FB-8CD2-E4426A834AF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6-D0FA-4ED7-90C1-051CABA45A9D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AB7A02A4-85F7-4D9F-9D19-680D4464F48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83A01BC-B032-4D91-BE23-CE5F8C0DD28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7-D0FA-4ED7-90C1-051CABA45A9D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C7FE869F-6BF0-47C5-AA8C-7E95F753956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8A0BF76-CDFC-4B94-B56F-FF7582EBF46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8-D0FA-4ED7-90C1-051CABA45A9D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60A0C559-079F-48F0-9BCE-7FFD31FC24B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4D4DD80-999D-402C-B00F-166519A10DE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9-D0FA-4ED7-90C1-051CABA45A9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24D182C4-C754-46ED-B5FE-C8DEDAECC6A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E403791-6A95-412C-A086-9507F11F0FB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A-D0FA-4ED7-90C1-051CABA45A9D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AF624AC1-2EBF-42BA-A5F2-AC3751C05A9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406CBFC-F2BB-44D5-AC90-A74CE5946BE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B-D0FA-4ED7-90C1-051CABA45A9D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98F4EAF5-0243-4E4B-98F3-91B4AC10758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2824CA9-A2B0-4382-8C57-32E20C11A57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C-D0FA-4ED7-90C1-051CABA45A9D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D5D5EB8B-5341-4A4C-8BE4-909BED244CF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43B55D4-EFC2-4944-A90E-BCBED289A03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D-D0FA-4ED7-90C1-051CABA45A9D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32487ED4-4FE4-4854-8AB5-4C5D33DB635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8B39193-C9C1-47EE-BE31-7F80B919BCA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E-D0FA-4ED7-90C1-051CABA45A9D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030DA99E-82ED-40DF-9354-EB7F81C68AE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552F2C7-8BF3-426A-A7C7-20788C73928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F-D0FA-4ED7-90C1-051CABA45A9D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990F403F-2795-4958-9F0B-CBFD6B1C9CF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A3F56C3-C269-47FD-B921-84152A6F9F0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0-D0FA-4ED7-90C1-051CABA45A9D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977F4462-4811-46AA-B6FE-8694A93A2E4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B1A105F-A3A4-4927-9E81-D0B7E8330C9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1-D0FA-4ED7-90C1-051CABA45A9D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E11EFB15-F6E9-4E9E-91AA-5395A0789F6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04A63F8-0B5A-43FC-B046-60189537FE7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2-D0FA-4ED7-90C1-051CABA45A9D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3D9202DB-E62B-4A4D-9AAA-61D1EABD10B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E017C1F-7846-4CB3-9C1A-A39B0763F6B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3-D0FA-4ED7-90C1-051CABA45A9D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D1E8D634-9704-4799-B1C4-2EFB5C01AC5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E70FEDF-5DAC-4871-A594-B6A19A36318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4-D0FA-4ED7-90C1-051CABA45A9D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FF31D76D-F2A2-4425-8B60-9ACC0274F37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E2E9CE9-F9BA-478B-BFB6-39660A5F84EA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5-D0FA-4ED7-90C1-051CABA45A9D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5060054D-2B05-4573-80EB-D755FF727E4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436223E-82A4-4AE6-8EDB-C620A65E319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6-D0FA-4ED7-90C1-051CABA45A9D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Cascade!$B$2:$AL$3</c:f>
              <c:multiLvlStrCache>
                <c:ptCount val="37"/>
                <c:lvl>
                  <c:pt idx="0">
                    <c:v>Booked App</c:v>
                  </c:pt>
                  <c:pt idx="1">
                    <c:v>Kept App</c:v>
                  </c:pt>
                  <c:pt idx="2">
                    <c:v>Clinic visit in 6 months</c:v>
                  </c:pt>
                  <c:pt idx="3">
                    <c:v>2 clinical visits</c:v>
                  </c:pt>
                  <c:pt idx="4">
                    <c:v>Eligible</c:v>
                  </c:pt>
                  <c:pt idx="5">
                    <c:v>Enrolled</c:v>
                  </c:pt>
                  <c:pt idx="6">
                    <c:v>Eligible</c:v>
                  </c:pt>
                  <c:pt idx="7">
                    <c:v>Tested</c:v>
                  </c:pt>
                  <c:pt idx="8">
                    <c:v>Eligible</c:v>
                  </c:pt>
                  <c:pt idx="9">
                    <c:v>Innitiated</c:v>
                  </c:pt>
                  <c:pt idx="10">
                    <c:v>VL Eligible</c:v>
                  </c:pt>
                  <c:pt idx="11">
                    <c:v>VL Tested</c:v>
                  </c:pt>
                  <c:pt idx="12">
                    <c:v>VL Suppressed</c:v>
                  </c:pt>
                  <c:pt idx="13">
                    <c:v>VL Unsupp</c:v>
                  </c:pt>
                  <c:pt idx="14">
                    <c:v>EAC</c:v>
                  </c:pt>
                  <c:pt idx="15">
                    <c:v>Eligible</c:v>
                  </c:pt>
                  <c:pt idx="16">
                    <c:v>Screened</c:v>
                  </c:pt>
                  <c:pt idx="17">
                    <c:v>IPT Eligible</c:v>
                  </c:pt>
                  <c:pt idx="18">
                    <c:v>Initiated</c:v>
                  </c:pt>
                  <c:pt idx="19">
                    <c:v>Presumptive TB</c:v>
                  </c:pt>
                  <c:pt idx="20">
                    <c:v>Tested</c:v>
                  </c:pt>
                  <c:pt idx="21">
                    <c:v>Eligible</c:v>
                  </c:pt>
                  <c:pt idx="22">
                    <c:v>Assessed</c:v>
                  </c:pt>
                  <c:pt idx="23">
                    <c:v>Undernourished</c:v>
                  </c:pt>
                  <c:pt idx="24">
                    <c:v>Intervention</c:v>
                  </c:pt>
                  <c:pt idx="25">
                    <c:v>Eligible Spouse</c:v>
                  </c:pt>
                  <c:pt idx="26">
                    <c:v>Tested</c:v>
                  </c:pt>
                  <c:pt idx="27">
                    <c:v>Children Eligible</c:v>
                  </c:pt>
                  <c:pt idx="28">
                    <c:v>Children Tested</c:v>
                  </c:pt>
                  <c:pt idx="29">
                    <c:v>FP Eligible</c:v>
                  </c:pt>
                  <c:pt idx="30">
                    <c:v>FP initiated</c:v>
                  </c:pt>
                  <c:pt idx="31">
                    <c:v>CXCA Screening Eligible</c:v>
                  </c:pt>
                  <c:pt idx="32">
                    <c:v>CXCA Screened</c:v>
                  </c:pt>
                  <c:pt idx="33">
                    <c:v>Eligible</c:v>
                  </c:pt>
                  <c:pt idx="34">
                    <c:v>Cartegorised</c:v>
                  </c:pt>
                  <c:pt idx="35">
                    <c:v>Stable</c:v>
                  </c:pt>
                  <c:pt idx="36">
                    <c:v>Enrolled</c:v>
                  </c:pt>
                </c:lvl>
                <c:lvl>
                  <c:pt idx="0">
                    <c:v>Appointments</c:v>
                  </c:pt>
                  <c:pt idx="4">
                    <c:v>PSSG</c:v>
                  </c:pt>
                  <c:pt idx="6">
                    <c:v>CD4 Uptake</c:v>
                  </c:pt>
                  <c:pt idx="8">
                    <c:v>ART Cascade</c:v>
                  </c:pt>
                  <c:pt idx="15">
                    <c:v>TB Cascade</c:v>
                  </c:pt>
                  <c:pt idx="21">
                    <c:v>Nutrition</c:v>
                  </c:pt>
                  <c:pt idx="25">
                    <c:v>Family Testing (Index)</c:v>
                  </c:pt>
                  <c:pt idx="29">
                    <c:v>Reprodctive Health</c:v>
                  </c:pt>
                  <c:pt idx="33">
                    <c:v>DCM</c:v>
                  </c:pt>
                </c:lvl>
              </c:multiLvlStrCache>
            </c:multiLvlStrRef>
          </c:cat>
          <c:val>
            <c:numRef>
              <c:f>Cascade!$B$4:$AL$4</c:f>
              <c:numCache>
                <c:formatCode>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Cascade!$B$5:$AL$5</c15:f>
                <c15:dlblRangeCache>
                  <c:ptCount val="37"/>
                  <c:pt idx="1">
                    <c:v>0%</c:v>
                  </c:pt>
                  <c:pt idx="3">
                    <c:v>0%</c:v>
                  </c:pt>
                  <c:pt idx="5">
                    <c:v>0%</c:v>
                  </c:pt>
                  <c:pt idx="7">
                    <c:v>0%</c:v>
                  </c:pt>
                  <c:pt idx="9">
                    <c:v>0%</c:v>
                  </c:pt>
                  <c:pt idx="10">
                    <c:v>0%</c:v>
                  </c:pt>
                  <c:pt idx="11">
                    <c:v>0%</c:v>
                  </c:pt>
                  <c:pt idx="12">
                    <c:v>0%</c:v>
                  </c:pt>
                  <c:pt idx="13">
                    <c:v>0%</c:v>
                  </c:pt>
                  <c:pt idx="14">
                    <c:v>0%</c:v>
                  </c:pt>
                  <c:pt idx="16">
                    <c:v>0%</c:v>
                  </c:pt>
                  <c:pt idx="17">
                    <c:v>0%</c:v>
                  </c:pt>
                  <c:pt idx="18">
                    <c:v>0%</c:v>
                  </c:pt>
                  <c:pt idx="19">
                    <c:v>0%</c:v>
                  </c:pt>
                  <c:pt idx="20">
                    <c:v>0%</c:v>
                  </c:pt>
                  <c:pt idx="22">
                    <c:v>0%</c:v>
                  </c:pt>
                  <c:pt idx="23">
                    <c:v>0%</c:v>
                  </c:pt>
                  <c:pt idx="24">
                    <c:v>0%</c:v>
                  </c:pt>
                  <c:pt idx="26">
                    <c:v>0%</c:v>
                  </c:pt>
                  <c:pt idx="28">
                    <c:v>0%</c:v>
                  </c:pt>
                  <c:pt idx="30">
                    <c:v>0%</c:v>
                  </c:pt>
                  <c:pt idx="32">
                    <c:v>0%</c:v>
                  </c:pt>
                  <c:pt idx="34">
                    <c:v>0%</c:v>
                  </c:pt>
                  <c:pt idx="35">
                    <c:v>0%</c:v>
                  </c:pt>
                  <c:pt idx="36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1-D0FA-4ED7-90C1-051CABA45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4"/>
        <c:axId val="2109734736"/>
        <c:axId val="2120925888"/>
        <c:extLst/>
      </c:barChart>
      <c:catAx>
        <c:axId val="210973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2120925888"/>
        <c:crosses val="autoZero"/>
        <c:auto val="1"/>
        <c:lblAlgn val="ctr"/>
        <c:lblOffset val="100"/>
        <c:noMultiLvlLbl val="0"/>
      </c:catAx>
      <c:valAx>
        <c:axId val="2120925888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210973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Arial Nova Cond" panose="020B0506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2021683897550319E-2"/>
          <c:y val="4.8426346443364063E-2"/>
          <c:w val="0.97063391609948824"/>
          <c:h val="0.564580803853586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Cascade!$A$10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08AA999-A5D7-4AB9-B34E-B54925E3C9F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E5B8B9B-221B-4E05-A4B4-24525DB580C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FAA6-4F9D-879E-D1849D408C5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12D0931-E89A-4C44-9324-C427C6754EF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7667A44-DBE3-4BB1-8B8F-109A346E43D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FAA6-4F9D-879E-D1849D408C5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EA1E708-51AC-4B8E-9CD1-03B96F6D07E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3B6A82C-00A9-4642-BBBB-5CC7B7FB1D4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FAA6-4F9D-879E-D1849D408C5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378C4DB-2315-4EB6-89A8-D352B829BB2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DBB1847-2951-49D9-9CA8-833B68BD71E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FAA6-4F9D-879E-D1849D408C5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5F3BF39-9DD0-434A-B5CC-F4D31F09C00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FFB874F-03C9-494C-832C-1D8780D250D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FAA6-4F9D-879E-D1849D408C5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A18D132-B758-4BFE-9BCA-507082CA13E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9CF4888-759C-453F-945C-5064CD20362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FAA6-4F9D-879E-D1849D408C5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2DF3676-8DC6-4166-9AC9-D421FAE4053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78BB038-686E-4518-9E94-DE8044BB62C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FAA6-4F9D-879E-D1849D408C5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A38CD33-D15C-4FBF-8161-93BE524B444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FB577BC-FA5F-4328-8189-0AC19CD95D2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FAA6-4F9D-879E-D1849D408C5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96953E2-3DFF-4128-9939-45C7C1BA283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D9A7118-972F-4511-B3ED-E9260ADB602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FAA6-4F9D-879E-D1849D408C5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3CAC0B2-A415-4746-A944-D8DFF9526F1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A58BACC-9EA3-4E34-88FA-0040BB63B84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FAA6-4F9D-879E-D1849D408C5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EAD1B93-3107-4701-B493-A92CDCE0B80C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68E318D-D947-4875-AD71-C80E6108263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FAA6-4F9D-879E-D1849D408C5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117E1A8-7465-4475-912B-584AFFC63D3F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1F328D5-9F79-4323-BBA6-5BF17A7094B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FAA6-4F9D-879E-D1849D408C5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F7EE940-4EE2-4C19-94B4-CD5D1931712F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25E54A9-87CA-46D8-9448-BDBD8F35E61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FAA6-4F9D-879E-D1849D408C5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E110144-B78A-43C8-99C7-16843C26621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4A497FF-A6B3-4574-947E-AF41DD56EE7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FAA6-4F9D-879E-D1849D408C58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D7C38FC-0D6A-473B-9764-FA72CB90C464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E8258C4-94A5-4FC7-98A1-86B77A87D4E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FAA6-4F9D-879E-D1849D408C5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F9B27DE3-98A2-42AE-B3B2-B51A719434B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CD4EFB9-9335-4C7B-B819-3EFDE5445B6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E-FAA6-4F9D-879E-D1849D408C58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1F57692-24C1-4BC1-B479-30C4F2C68DC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64E3161-4C88-44D0-A4DA-F152ECD894C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FAA6-4F9D-879E-D1849D408C58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859DA9EF-4FD8-4C15-8685-2F3BEFC30CAF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431953E-9F3E-414C-8BD0-2C0609C7628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0-FAA6-4F9D-879E-D1849D408C58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9C728C8F-6D93-49F5-AA0B-53B9A405E29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B35CE01-3DDD-4B80-94AD-EDFBCE96CB5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FAA6-4F9D-879E-D1849D408C58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7E59C177-4FD8-47F5-80BC-12EA4E37DB6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53486AC-C021-446F-AE5A-EB6E9B9ECA5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FAA6-4F9D-879E-D1849D408C58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43E550FC-9938-4F70-9071-EACAE9C152A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A9618F3-A681-4548-8557-CC41096A1AA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FAA6-4F9D-879E-D1849D408C58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0868A3AF-C974-4E23-96CB-28324A8AB1C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515ECB1-F9E8-4C13-8EAC-432778C9118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FAA6-4F9D-879E-D1849D408C58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C133A41E-E4CC-4286-BEDB-EAB3578C489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DAB5A51-6918-4CC6-A46C-D3EADA84CD0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5-FAA6-4F9D-879E-D1849D408C58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DEFC001C-900E-413A-9AA4-46D632DF957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B13876E-F65C-4031-BADD-0FBAC531F14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6-FAA6-4F9D-879E-D1849D408C58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07B376B2-13F1-45F3-A072-ADE2DD355D4C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92656EF-F584-43E7-BFEB-539FE92090B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7-FAA6-4F9D-879E-D1849D408C58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11808B75-2E35-4C51-AE35-CAE9220E30D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DD0ADD1-6037-4908-B74F-7E9DA8674DC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8-FAA6-4F9D-879E-D1849D408C58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309663BC-DF21-47E9-9D72-CF8DF3C195D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EACB93C-10BD-403F-990F-60079D36014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9-FAA6-4F9D-879E-D1849D408C58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E3D88F37-8A06-4782-828A-5FE1B81DD0D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B2E3949-E153-4396-957E-C909B75AD58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A-FAA6-4F9D-879E-D1849D408C58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0F25F8BA-7DD7-43D6-BF27-B4EB115AF00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22ABBB0-6886-4B8A-87BB-1FE2A1D1252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B-FAA6-4F9D-879E-D1849D408C58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7AF221E7-F8BD-4326-B14A-5D794B434BC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AF656C2-B587-42D2-93C7-DF0F0C5969C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C-FAA6-4F9D-879E-D1849D408C58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3FD6B33A-BB56-488D-A312-8BBE899AB5A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9DE8D36-3A80-4BAA-9609-B99FD9A672D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D-FAA6-4F9D-879E-D1849D408C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Cascade!$B$8:$AF$9</c:f>
              <c:multiLvlStrCache>
                <c:ptCount val="31"/>
                <c:lvl>
                  <c:pt idx="0">
                    <c:v>Booked App</c:v>
                  </c:pt>
                  <c:pt idx="1">
                    <c:v>Kept App</c:v>
                  </c:pt>
                  <c:pt idx="2">
                    <c:v>Clinic visit in 6 months</c:v>
                  </c:pt>
                  <c:pt idx="3">
                    <c:v>2 clinical visits</c:v>
                  </c:pt>
                  <c:pt idx="4">
                    <c:v>Eligible</c:v>
                  </c:pt>
                  <c:pt idx="5">
                    <c:v>Enrolled</c:v>
                  </c:pt>
                  <c:pt idx="6">
                    <c:v>Eligible</c:v>
                  </c:pt>
                  <c:pt idx="7">
                    <c:v>Innitiated</c:v>
                  </c:pt>
                  <c:pt idx="8">
                    <c:v>Correct Regimen</c:v>
                  </c:pt>
                  <c:pt idx="9">
                    <c:v>Dose Adjustment</c:v>
                  </c:pt>
                  <c:pt idx="10">
                    <c:v>VL Eligible</c:v>
                  </c:pt>
                  <c:pt idx="11">
                    <c:v>VL Done</c:v>
                  </c:pt>
                  <c:pt idx="12">
                    <c:v>VL Suppr</c:v>
                  </c:pt>
                  <c:pt idx="13">
                    <c:v>VL Unsuppr</c:v>
                  </c:pt>
                  <c:pt idx="14">
                    <c:v>EAC</c:v>
                  </c:pt>
                  <c:pt idx="15">
                    <c:v>Eligible</c:v>
                  </c:pt>
                  <c:pt idx="16">
                    <c:v>Screened</c:v>
                  </c:pt>
                  <c:pt idx="17">
                    <c:v>IPT Eligible</c:v>
                  </c:pt>
                  <c:pt idx="18">
                    <c:v>Initiated</c:v>
                  </c:pt>
                  <c:pt idx="19">
                    <c:v>Presumptive TB</c:v>
                  </c:pt>
                  <c:pt idx="20">
                    <c:v>Tested</c:v>
                  </c:pt>
                  <c:pt idx="21">
                    <c:v>Eligible</c:v>
                  </c:pt>
                  <c:pt idx="22">
                    <c:v>Assessed</c:v>
                  </c:pt>
                  <c:pt idx="23">
                    <c:v>Undernourished</c:v>
                  </c:pt>
                  <c:pt idx="24">
                    <c:v>Intervention</c:v>
                  </c:pt>
                  <c:pt idx="25">
                    <c:v>Children (8-14 Yrs)</c:v>
                  </c:pt>
                  <c:pt idx="26">
                    <c:v>Disclosed Status</c:v>
                  </c:pt>
                  <c:pt idx="27">
                    <c:v>Assessed Sexual Activity</c:v>
                  </c:pt>
                  <c:pt idx="28">
                    <c:v>Sexualy Active</c:v>
                  </c:pt>
                  <c:pt idx="29">
                    <c:v>Eligible for FP</c:v>
                  </c:pt>
                  <c:pt idx="30">
                    <c:v>Innitiated on FP</c:v>
                  </c:pt>
                </c:lvl>
                <c:lvl>
                  <c:pt idx="0">
                    <c:v>Appointments</c:v>
                  </c:pt>
                  <c:pt idx="4">
                    <c:v>PSSG</c:v>
                  </c:pt>
                  <c:pt idx="6">
                    <c:v>ART Cascade</c:v>
                  </c:pt>
                  <c:pt idx="15">
                    <c:v>TB Cascade</c:v>
                  </c:pt>
                  <c:pt idx="21">
                    <c:v>Nutrition</c:v>
                  </c:pt>
                  <c:pt idx="25">
                    <c:v>Disclosure</c:v>
                  </c:pt>
                  <c:pt idx="27">
                    <c:v>Reproductive Health</c:v>
                  </c:pt>
                </c:lvl>
              </c:multiLvlStrCache>
            </c:multiLvlStrRef>
          </c:cat>
          <c:val>
            <c:numRef>
              <c:f>Cascade!$B$10:$AF$10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Cascade!$B$11:$AP$11</c15:f>
                <c15:dlblRangeCache>
                  <c:ptCount val="41"/>
                  <c:pt idx="1">
                    <c:v>0%</c:v>
                  </c:pt>
                  <c:pt idx="3">
                    <c:v>0%</c:v>
                  </c:pt>
                  <c:pt idx="5">
                    <c:v>0%</c:v>
                  </c:pt>
                  <c:pt idx="7">
                    <c:v>0%</c:v>
                  </c:pt>
                  <c:pt idx="8">
                    <c:v>0%</c:v>
                  </c:pt>
                  <c:pt idx="9">
                    <c:v>0%</c:v>
                  </c:pt>
                  <c:pt idx="11">
                    <c:v>0%</c:v>
                  </c:pt>
                  <c:pt idx="12">
                    <c:v>0%</c:v>
                  </c:pt>
                  <c:pt idx="13">
                    <c:v>0%</c:v>
                  </c:pt>
                  <c:pt idx="14">
                    <c:v>0%</c:v>
                  </c:pt>
                  <c:pt idx="16">
                    <c:v>0%</c:v>
                  </c:pt>
                  <c:pt idx="17">
                    <c:v>0%</c:v>
                  </c:pt>
                  <c:pt idx="18">
                    <c:v>0%</c:v>
                  </c:pt>
                  <c:pt idx="19">
                    <c:v>0%</c:v>
                  </c:pt>
                  <c:pt idx="20">
                    <c:v>0%</c:v>
                  </c:pt>
                  <c:pt idx="22">
                    <c:v>0%</c:v>
                  </c:pt>
                  <c:pt idx="23">
                    <c:v>0%</c:v>
                  </c:pt>
                  <c:pt idx="24">
                    <c:v>0%</c:v>
                  </c:pt>
                  <c:pt idx="26">
                    <c:v>0%</c:v>
                  </c:pt>
                  <c:pt idx="28">
                    <c:v>0%</c:v>
                  </c:pt>
                  <c:pt idx="29">
                    <c:v>0%</c:v>
                  </c:pt>
                  <c:pt idx="30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E-FAA6-4F9D-879E-D1849D408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4"/>
        <c:axId val="2109734736"/>
        <c:axId val="21209258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Cascade!$A$9</c15:sqref>
                        </c15:formulaRef>
                      </c:ext>
                    </c:extLst>
                    <c:strCache>
                      <c:ptCount val="1"/>
                      <c:pt idx="0">
                        <c:v>Indicator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Cascade!$B$8:$AF$9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Booked App</c:v>
                        </c:pt>
                        <c:pt idx="1">
                          <c:v>Kept App</c:v>
                        </c:pt>
                        <c:pt idx="2">
                          <c:v>Clinic visit in 6 months</c:v>
                        </c:pt>
                        <c:pt idx="3">
                          <c:v>2 clinical visits</c:v>
                        </c:pt>
                        <c:pt idx="4">
                          <c:v>Eligible</c:v>
                        </c:pt>
                        <c:pt idx="5">
                          <c:v>Enrolled</c:v>
                        </c:pt>
                        <c:pt idx="6">
                          <c:v>Eligible</c:v>
                        </c:pt>
                        <c:pt idx="7">
                          <c:v>Innitiated</c:v>
                        </c:pt>
                        <c:pt idx="8">
                          <c:v>Correct Regimen</c:v>
                        </c:pt>
                        <c:pt idx="9">
                          <c:v>Dose Adjustment</c:v>
                        </c:pt>
                        <c:pt idx="10">
                          <c:v>VL Eligible</c:v>
                        </c:pt>
                        <c:pt idx="11">
                          <c:v>VL Done</c:v>
                        </c:pt>
                        <c:pt idx="12">
                          <c:v>VL Suppr</c:v>
                        </c:pt>
                        <c:pt idx="13">
                          <c:v>VL Unsuppr</c:v>
                        </c:pt>
                        <c:pt idx="14">
                          <c:v>EAC</c:v>
                        </c:pt>
                        <c:pt idx="15">
                          <c:v>Eligible</c:v>
                        </c:pt>
                        <c:pt idx="16">
                          <c:v>Screened</c:v>
                        </c:pt>
                        <c:pt idx="17">
                          <c:v>IPT Eligible</c:v>
                        </c:pt>
                        <c:pt idx="18">
                          <c:v>Initiated</c:v>
                        </c:pt>
                        <c:pt idx="19">
                          <c:v>Presumptive TB</c:v>
                        </c:pt>
                        <c:pt idx="20">
                          <c:v>Tested</c:v>
                        </c:pt>
                        <c:pt idx="21">
                          <c:v>Eligible</c:v>
                        </c:pt>
                        <c:pt idx="22">
                          <c:v>Assessed</c:v>
                        </c:pt>
                        <c:pt idx="23">
                          <c:v>Undernourished</c:v>
                        </c:pt>
                        <c:pt idx="24">
                          <c:v>Intervention</c:v>
                        </c:pt>
                        <c:pt idx="25">
                          <c:v>Children (8-14 Yrs)</c:v>
                        </c:pt>
                        <c:pt idx="26">
                          <c:v>Disclosed Status</c:v>
                        </c:pt>
                        <c:pt idx="27">
                          <c:v>Assessed Sexual Activity</c:v>
                        </c:pt>
                        <c:pt idx="28">
                          <c:v>Sexualy Active</c:v>
                        </c:pt>
                        <c:pt idx="29">
                          <c:v>Eligible for FP</c:v>
                        </c:pt>
                        <c:pt idx="30">
                          <c:v>Innitiated on FP</c:v>
                        </c:pt>
                      </c:lvl>
                      <c:lvl>
                        <c:pt idx="0">
                          <c:v>Appointments</c:v>
                        </c:pt>
                        <c:pt idx="4">
                          <c:v>PSSG</c:v>
                        </c:pt>
                        <c:pt idx="6">
                          <c:v>ART Cascade</c:v>
                        </c:pt>
                        <c:pt idx="15">
                          <c:v>TB Cascade</c:v>
                        </c:pt>
                        <c:pt idx="21">
                          <c:v>Nutrition</c:v>
                        </c:pt>
                        <c:pt idx="25">
                          <c:v>Disclosure</c:v>
                        </c:pt>
                        <c:pt idx="27">
                          <c:v>Reproductive Health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Cascade!$B$9:$AF$9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AA6-4F9D-879E-D1849D408C58}"/>
                  </c:ext>
                </c:extLst>
              </c15:ser>
            </c15:filteredBarSeries>
          </c:ext>
        </c:extLst>
      </c:barChart>
      <c:catAx>
        <c:axId val="210973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2120925888"/>
        <c:crosses val="autoZero"/>
        <c:auto val="1"/>
        <c:lblAlgn val="ctr"/>
        <c:lblOffset val="100"/>
        <c:noMultiLvlLbl val="0"/>
      </c:catAx>
      <c:valAx>
        <c:axId val="2120925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210973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Arial Nova Cond" panose="020B0506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2021683897550319E-2"/>
          <c:y val="4.8426346443364063E-2"/>
          <c:w val="0.97063391609948824"/>
          <c:h val="0.5863837417433422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Cascade!$A$16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942E445-DD7B-4FFF-ACFA-624F66BF71C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152E828-E508-4574-93A1-BDB8ACE63E2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96D-4002-A583-C53A82D2E7D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AAB8C5F-3A51-4F81-8DD6-D8F987A3451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F37C8B4-09B1-4322-816C-6D281B7BA54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96D-4002-A583-C53A82D2E7D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6C43053-2B3E-4094-BC18-C7B6BA94452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F37A31D-74C0-4929-8E88-6101C10F9B2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96D-4002-A583-C53A82D2E7D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D17DC90-3B21-41F9-BC18-6F617F3B683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8F225DC-4424-4C9D-B2FF-636D8DE4E88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96D-4002-A583-C53A82D2E7D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0966A18-805A-40DD-ACF0-59A25733706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05896B7-B5C1-46CA-A4B6-414393925B4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96D-4002-A583-C53A82D2E7D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0ECDDB0-4F16-479E-93E6-93382DBE1C7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FE84E44-883A-44F2-91E9-829A28F79ED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96D-4002-A583-C53A82D2E7D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81B3C61-6991-4D50-A088-F33F1241961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57CA837-8C04-4E9B-8326-37016635474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96D-4002-A583-C53A82D2E7D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338F173-5108-4560-B4F9-A095426C9C7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31C3E29-D4AD-40A8-86A7-81D517E9D87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96D-4002-A583-C53A82D2E7D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3134CC5-FDDA-431C-BA12-9583DB92668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845C208-2587-4F5B-891F-C605EF720E8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96D-4002-A583-C53A82D2E7D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495F21E-C4A4-45F7-A636-57A667EB0C5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EE475F1-BB7F-4983-AE49-0131FA20634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96D-4002-A583-C53A82D2E7D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24272C5-B890-48A1-9ED8-B070CAA53CF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E531D60-0412-4685-8AFF-6D9AA1CC2D9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96D-4002-A583-C53A82D2E7DA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842798B-64F6-4198-807A-DF8F0EB5B4B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21DBFEA-FB75-4548-A228-693A2A6DE96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96D-4002-A583-C53A82D2E7D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40EA7D0-31E5-49D3-8747-FBE117FAD85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4CA23CB-C547-4DD7-B2CD-6EAC9723886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596D-4002-A583-C53A82D2E7DA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E0B0AF26-3673-4AB6-8F3D-50189A8C786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43043D1-4B61-4F47-84DD-0FB984DD138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596D-4002-A583-C53A82D2E7DA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7AD0220-8B4B-402E-BF25-CCC85B4F7D3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A039519-7D16-43A1-9A77-01FCFDE5F5D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596D-4002-A583-C53A82D2E7DA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1791C81-C43B-400B-872F-8AB80985775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A1F9807-8E65-4113-8BFF-87B04A95EF3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96D-4002-A583-C53A82D2E7DA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5FB85B7B-C29E-4826-AF11-A221A0E92BD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8DA9095-DE65-41CA-99CC-C04E8C8220C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596D-4002-A583-C53A82D2E7DA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C8A0866-CB50-4F1A-B967-A1B4FA0813E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206BBD1-D604-4D3A-8557-45816593FF5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596D-4002-A583-C53A82D2E7DA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725DB27C-AE45-45AC-977A-9F5FB3DFF3EC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880A134-4FE2-44C0-B3EF-A7F8D82C527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596D-4002-A583-C53A82D2E7DA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A2549034-3263-4F49-9380-F7231EE46A8F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F3FFE7E-227B-47CE-8516-59659A0C279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596D-4002-A583-C53A82D2E7DA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9BA0DABB-007B-4475-9FB1-3F84F33D33C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CF4CBA5-4C95-42D7-86DF-6DC6292FE27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596D-4002-A583-C53A82D2E7DA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59DE6183-FAD5-43A3-823A-FEA77F4275D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D89EEB1-F098-4905-A0AB-A757B946753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596D-4002-A583-C53A82D2E7DA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071C3BB6-C695-4C21-A152-9574AF8CCF8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09EFBA3-4DBC-44BE-BF84-AEEF614A3B8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596D-4002-A583-C53A82D2E7DA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68867B95-B654-4100-B1F9-A2C693375164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720E892-A51B-447A-A0CD-96DAE6690F4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596D-4002-A583-C53A82D2E7DA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A265A7C1-DBD1-4B8B-9FE7-0CB50C8AD32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9BE83C1-0411-4F9E-A828-ABF4B6B7FC1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596D-4002-A583-C53A82D2E7DA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25AEF172-9286-4345-BF62-E5669C26783F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4535C57-005A-4146-AD10-6BF2EE6373D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596D-4002-A583-C53A82D2E7DA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10C66AF0-B9A1-47ED-895A-A1BF96573C2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6CF8EED-10CA-42CB-B7D4-F1CEDA3F5BDA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596D-4002-A583-C53A82D2E7DA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51377970-C9AD-42FE-8507-82326BB35C7F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CED6F6B-77E8-4D00-885E-E900C9D6D76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596D-4002-A583-C53A82D2E7DA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500A2518-66C6-4E6C-9C84-F12229AA040F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861FBA9-4AE5-4145-BE24-3C0287B59A5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596D-4002-A583-C53A82D2E7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Cascade!$B$14:$AD$15</c:f>
              <c:multiLvlStrCache>
                <c:ptCount val="29"/>
                <c:lvl>
                  <c:pt idx="0">
                    <c:v>Booked App</c:v>
                  </c:pt>
                  <c:pt idx="1">
                    <c:v>Kept App</c:v>
                  </c:pt>
                  <c:pt idx="2">
                    <c:v>Clinic visit in 6 months</c:v>
                  </c:pt>
                  <c:pt idx="3">
                    <c:v>2 clinical visits</c:v>
                  </c:pt>
                  <c:pt idx="4">
                    <c:v>Eligible</c:v>
                  </c:pt>
                  <c:pt idx="5">
                    <c:v>Enrolled</c:v>
                  </c:pt>
                  <c:pt idx="6">
                    <c:v>Eligible</c:v>
                  </c:pt>
                  <c:pt idx="7">
                    <c:v>Tested</c:v>
                  </c:pt>
                  <c:pt idx="8">
                    <c:v>Eligible</c:v>
                  </c:pt>
                  <c:pt idx="9">
                    <c:v>Innitiated</c:v>
                  </c:pt>
                  <c:pt idx="10">
                    <c:v>Correct Regimen</c:v>
                  </c:pt>
                  <c:pt idx="11">
                    <c:v>Dose Adjustment</c:v>
                  </c:pt>
                  <c:pt idx="12">
                    <c:v>VL Eligible</c:v>
                  </c:pt>
                  <c:pt idx="13">
                    <c:v>VL Done</c:v>
                  </c:pt>
                  <c:pt idx="14">
                    <c:v>VL Suppr</c:v>
                  </c:pt>
                  <c:pt idx="15">
                    <c:v>VL Unsuppr</c:v>
                  </c:pt>
                  <c:pt idx="16">
                    <c:v>EAC</c:v>
                  </c:pt>
                  <c:pt idx="17">
                    <c:v>Eligible</c:v>
                  </c:pt>
                  <c:pt idx="18">
                    <c:v>Screened</c:v>
                  </c:pt>
                  <c:pt idx="19">
                    <c:v>IPT Eligible</c:v>
                  </c:pt>
                  <c:pt idx="20">
                    <c:v>Initiated</c:v>
                  </c:pt>
                  <c:pt idx="21">
                    <c:v>Presumptive TB</c:v>
                  </c:pt>
                  <c:pt idx="22">
                    <c:v>Tested</c:v>
                  </c:pt>
                  <c:pt idx="23">
                    <c:v>Eligible</c:v>
                  </c:pt>
                  <c:pt idx="24">
                    <c:v>Assessed</c:v>
                  </c:pt>
                  <c:pt idx="25">
                    <c:v>Undernourished</c:v>
                  </c:pt>
                  <c:pt idx="26">
                    <c:v>Intervention</c:v>
                  </c:pt>
                  <c:pt idx="27">
                    <c:v>Children (8-14 Yrs)</c:v>
                  </c:pt>
                  <c:pt idx="28">
                    <c:v>Disclosed Status</c:v>
                  </c:pt>
                </c:lvl>
                <c:lvl>
                  <c:pt idx="0">
                    <c:v>Appointments</c:v>
                  </c:pt>
                  <c:pt idx="4">
                    <c:v>PSSG</c:v>
                  </c:pt>
                  <c:pt idx="6">
                    <c:v>CD4 Uptake</c:v>
                  </c:pt>
                  <c:pt idx="8">
                    <c:v>ART Cascade</c:v>
                  </c:pt>
                  <c:pt idx="17">
                    <c:v>TB Cascade</c:v>
                  </c:pt>
                  <c:pt idx="23">
                    <c:v>Nutrition</c:v>
                  </c:pt>
                  <c:pt idx="27">
                    <c:v>Disclosure</c:v>
                  </c:pt>
                </c:lvl>
              </c:multiLvlStrCache>
            </c:multiLvlStrRef>
          </c:cat>
          <c:val>
            <c:numRef>
              <c:f>Cascade!$B$16:$AD$16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Cascade!$B$17:$AJ$17</c15:f>
                <c15:dlblRangeCache>
                  <c:ptCount val="35"/>
                  <c:pt idx="1">
                    <c:v>0%</c:v>
                  </c:pt>
                  <c:pt idx="3">
                    <c:v>0%</c:v>
                  </c:pt>
                  <c:pt idx="5">
                    <c:v>0%</c:v>
                  </c:pt>
                  <c:pt idx="7">
                    <c:v>0%</c:v>
                  </c:pt>
                  <c:pt idx="9">
                    <c:v>0%</c:v>
                  </c:pt>
                  <c:pt idx="10">
                    <c:v>0%</c:v>
                  </c:pt>
                  <c:pt idx="11">
                    <c:v>0%</c:v>
                  </c:pt>
                  <c:pt idx="13">
                    <c:v>0%</c:v>
                  </c:pt>
                  <c:pt idx="14">
                    <c:v>0%</c:v>
                  </c:pt>
                  <c:pt idx="15">
                    <c:v>0%</c:v>
                  </c:pt>
                  <c:pt idx="16">
                    <c:v>0%</c:v>
                  </c:pt>
                  <c:pt idx="18">
                    <c:v>0%</c:v>
                  </c:pt>
                  <c:pt idx="19">
                    <c:v>0%</c:v>
                  </c:pt>
                  <c:pt idx="20">
                    <c:v>0%</c:v>
                  </c:pt>
                  <c:pt idx="21">
                    <c:v>0%</c:v>
                  </c:pt>
                  <c:pt idx="22">
                    <c:v>0%</c:v>
                  </c:pt>
                  <c:pt idx="24">
                    <c:v>0%</c:v>
                  </c:pt>
                  <c:pt idx="25">
                    <c:v>0%</c:v>
                  </c:pt>
                  <c:pt idx="26">
                    <c:v>0%</c:v>
                  </c:pt>
                  <c:pt idx="28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2581-4F3B-B29E-C7273FC74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4"/>
        <c:axId val="2109734736"/>
        <c:axId val="21209258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Cascade!$A$15</c15:sqref>
                        </c15:formulaRef>
                      </c:ext>
                    </c:extLst>
                    <c:strCache>
                      <c:ptCount val="1"/>
                      <c:pt idx="0">
                        <c:v>Indicator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Cascade!$B$14:$AD$15</c15:sqref>
                        </c15:formulaRef>
                      </c:ext>
                    </c:extLst>
                    <c:multiLvlStrCache>
                      <c:ptCount val="29"/>
                      <c:lvl>
                        <c:pt idx="0">
                          <c:v>Booked App</c:v>
                        </c:pt>
                        <c:pt idx="1">
                          <c:v>Kept App</c:v>
                        </c:pt>
                        <c:pt idx="2">
                          <c:v>Clinic visit in 6 months</c:v>
                        </c:pt>
                        <c:pt idx="3">
                          <c:v>2 clinical visits</c:v>
                        </c:pt>
                        <c:pt idx="4">
                          <c:v>Eligible</c:v>
                        </c:pt>
                        <c:pt idx="5">
                          <c:v>Enrolled</c:v>
                        </c:pt>
                        <c:pt idx="6">
                          <c:v>Eligible</c:v>
                        </c:pt>
                        <c:pt idx="7">
                          <c:v>Tested</c:v>
                        </c:pt>
                        <c:pt idx="8">
                          <c:v>Eligible</c:v>
                        </c:pt>
                        <c:pt idx="9">
                          <c:v>Innitiated</c:v>
                        </c:pt>
                        <c:pt idx="10">
                          <c:v>Correct Regimen</c:v>
                        </c:pt>
                        <c:pt idx="11">
                          <c:v>Dose Adjustment</c:v>
                        </c:pt>
                        <c:pt idx="12">
                          <c:v>VL Eligible</c:v>
                        </c:pt>
                        <c:pt idx="13">
                          <c:v>VL Done</c:v>
                        </c:pt>
                        <c:pt idx="14">
                          <c:v>VL Suppr</c:v>
                        </c:pt>
                        <c:pt idx="15">
                          <c:v>VL Unsuppr</c:v>
                        </c:pt>
                        <c:pt idx="16">
                          <c:v>EAC</c:v>
                        </c:pt>
                        <c:pt idx="17">
                          <c:v>Eligible</c:v>
                        </c:pt>
                        <c:pt idx="18">
                          <c:v>Screened</c:v>
                        </c:pt>
                        <c:pt idx="19">
                          <c:v>IPT Eligible</c:v>
                        </c:pt>
                        <c:pt idx="20">
                          <c:v>Initiated</c:v>
                        </c:pt>
                        <c:pt idx="21">
                          <c:v>Presumptive TB</c:v>
                        </c:pt>
                        <c:pt idx="22">
                          <c:v>Tested</c:v>
                        </c:pt>
                        <c:pt idx="23">
                          <c:v>Eligible</c:v>
                        </c:pt>
                        <c:pt idx="24">
                          <c:v>Assessed</c:v>
                        </c:pt>
                        <c:pt idx="25">
                          <c:v>Undernourished</c:v>
                        </c:pt>
                        <c:pt idx="26">
                          <c:v>Intervention</c:v>
                        </c:pt>
                        <c:pt idx="27">
                          <c:v>Children (8-14 Yrs)</c:v>
                        </c:pt>
                        <c:pt idx="28">
                          <c:v>Disclosed Status</c:v>
                        </c:pt>
                      </c:lvl>
                      <c:lvl>
                        <c:pt idx="0">
                          <c:v>Appointments</c:v>
                        </c:pt>
                        <c:pt idx="4">
                          <c:v>PSSG</c:v>
                        </c:pt>
                        <c:pt idx="6">
                          <c:v>CD4 Uptake</c:v>
                        </c:pt>
                        <c:pt idx="8">
                          <c:v>ART Cascade</c:v>
                        </c:pt>
                        <c:pt idx="17">
                          <c:v>TB Cascade</c:v>
                        </c:pt>
                        <c:pt idx="23">
                          <c:v>Nutrition</c:v>
                        </c:pt>
                        <c:pt idx="27">
                          <c:v>Disclosure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Cascade!$B$15:$AD$15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E3F-4D1C-B4E5-94221785FF9F}"/>
                  </c:ext>
                </c:extLst>
              </c15:ser>
            </c15:filteredBarSeries>
          </c:ext>
        </c:extLst>
      </c:barChart>
      <c:catAx>
        <c:axId val="210973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2120925888"/>
        <c:crosses val="autoZero"/>
        <c:auto val="1"/>
        <c:lblAlgn val="ctr"/>
        <c:lblOffset val="100"/>
        <c:noMultiLvlLbl val="0"/>
      </c:catAx>
      <c:valAx>
        <c:axId val="2120925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210973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Arial Nova Cond" panose="020B0506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51559836532997E-3"/>
          <c:y val="2.9769737877709843E-2"/>
          <c:w val="0.99025600791497692"/>
          <c:h val="0.3255751212916567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'8. Register Graphs'!$C$36</c:f>
              <c:strCache>
                <c:ptCount val="1"/>
                <c:pt idx="0">
                  <c:v>% (Y) Achieved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'8. Register Graphs'!$D$33:$T$34</c15:sqref>
                  </c15:fullRef>
                </c:ext>
              </c:extLst>
              <c:f>'8. Register Graphs'!$D$33:$T$34</c:f>
              <c:multiLvlStrCache>
                <c:ptCount val="17"/>
                <c:lvl>
                  <c:pt idx="0">
                    <c:v>% of paediatrics with 2 or more clinical visits 3 months apart within 6 months review period</c:v>
                  </c:pt>
                  <c:pt idx="1">
                    <c:v>% of clients who are in a PSSG  and were enrolled into care and treatment 1 year ago</c:v>
                  </c:pt>
                  <c:pt idx="2">
                    <c:v>%  of clients who kept appointment</c:v>
                  </c:pt>
                  <c:pt idx="3">
                    <c:v>% of HIV infected patients in care with at least one CD4 count during the 6 month review period</c:v>
                  </c:pt>
                  <c:pt idx="4">
                    <c:v>% eligible patients initiated on ART</c:v>
                  </c:pt>
                  <c:pt idx="5">
                    <c:v>% of paediatrics on correct regimen</c:v>
                  </c:pt>
                  <c:pt idx="6">
                    <c:v>% of paediatrics with adherance assesment done</c:v>
                  </c:pt>
                  <c:pt idx="7">
                    <c:v>% paediatrics with documented dose adjustment</c:v>
                  </c:pt>
                  <c:pt idx="8">
                    <c:v>% of paediatrics  with V.L done and results available</c:v>
                  </c:pt>
                  <c:pt idx="9">
                    <c:v>% of paediatrics with suppressed V.L(&lt;1000 copies)</c:v>
                  </c:pt>
                  <c:pt idx="10">
                    <c:v>% of V.L unsuppressed paediatrics with EAC done</c:v>
                  </c:pt>
                  <c:pt idx="11">
                    <c:v>% patients screened for TB at last clinic visit;</c:v>
                  </c:pt>
                  <c:pt idx="12">
                    <c:v>% of patients eligible for IPT who were initiated on IPT</c:v>
                  </c:pt>
                  <c:pt idx="13">
                    <c:v>% of Postive TB screening result who have a diagnostic work up</c:v>
                  </c:pt>
                  <c:pt idx="14">
                    <c:v>% of patients with Nutritional assessment  (Z-score or MUAC)at the last clinic visit</c:v>
                  </c:pt>
                  <c:pt idx="15">
                    <c:v>% of patients eligible for nutritional support and who received nutritional support</c:v>
                  </c:pt>
                  <c:pt idx="16">
                    <c:v>% children aged 8-14 who have been disclosed HIV status</c:v>
                  </c:pt>
                </c:lvl>
                <c:lvl>
                  <c:pt idx="0">
                    <c:v>Retention</c:v>
                  </c:pt>
                  <c:pt idx="4">
                    <c:v>Art Cascade</c:v>
                  </c:pt>
                  <c:pt idx="11">
                    <c:v>TB Cascade</c:v>
                  </c:pt>
                  <c:pt idx="14">
                    <c:v>Nutrition</c:v>
                  </c:pt>
                  <c:pt idx="16">
                    <c:v>Dsclosure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 Register Graphs'!$D$36:$AB$36</c15:sqref>
                  </c15:fullRef>
                </c:ext>
              </c:extLst>
              <c:f>'8. Register Graphs'!$D$36:$T$36</c:f>
              <c:numCache>
                <c:formatCode>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67-4F03-8D39-635CF6247E7A}"/>
            </c:ext>
          </c:extLst>
        </c:ser>
        <c:ser>
          <c:idx val="0"/>
          <c:order val="1"/>
          <c:tx>
            <c:strRef>
              <c:f>'8. Register Graphs'!$C$35</c:f>
              <c:strCache>
                <c:ptCount val="1"/>
                <c:pt idx="0">
                  <c:v>% (N) Achieved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dLbls>
            <c:spPr>
              <a:solidFill>
                <a:srgbClr val="FFFFCC"/>
              </a:solidFill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'8. Register Graphs'!$D$33:$T$34</c15:sqref>
                  </c15:fullRef>
                </c:ext>
              </c:extLst>
              <c:f>'8. Register Graphs'!$D$33:$T$34</c:f>
              <c:multiLvlStrCache>
                <c:ptCount val="17"/>
                <c:lvl>
                  <c:pt idx="0">
                    <c:v>% of paediatrics with 2 or more clinical visits 3 months apart within 6 months review period</c:v>
                  </c:pt>
                  <c:pt idx="1">
                    <c:v>% of clients who are in a PSSG  and were enrolled into care and treatment 1 year ago</c:v>
                  </c:pt>
                  <c:pt idx="2">
                    <c:v>%  of clients who kept appointment</c:v>
                  </c:pt>
                  <c:pt idx="3">
                    <c:v>% of HIV infected patients in care with at least one CD4 count during the 6 month review period</c:v>
                  </c:pt>
                  <c:pt idx="4">
                    <c:v>% eligible patients initiated on ART</c:v>
                  </c:pt>
                  <c:pt idx="5">
                    <c:v>% of paediatrics on correct regimen</c:v>
                  </c:pt>
                  <c:pt idx="6">
                    <c:v>% of paediatrics with adherance assesment done</c:v>
                  </c:pt>
                  <c:pt idx="7">
                    <c:v>% paediatrics with documented dose adjustment</c:v>
                  </c:pt>
                  <c:pt idx="8">
                    <c:v>% of paediatrics  with V.L done and results available</c:v>
                  </c:pt>
                  <c:pt idx="9">
                    <c:v>% of paediatrics with suppressed V.L(&lt;1000 copies)</c:v>
                  </c:pt>
                  <c:pt idx="10">
                    <c:v>% of V.L unsuppressed paediatrics with EAC done</c:v>
                  </c:pt>
                  <c:pt idx="11">
                    <c:v>% patients screened for TB at last clinic visit;</c:v>
                  </c:pt>
                  <c:pt idx="12">
                    <c:v>% of patients eligible for IPT who were initiated on IPT</c:v>
                  </c:pt>
                  <c:pt idx="13">
                    <c:v>% of Postive TB screening result who have a diagnostic work up</c:v>
                  </c:pt>
                  <c:pt idx="14">
                    <c:v>% of patients with Nutritional assessment  (Z-score or MUAC)at the last clinic visit</c:v>
                  </c:pt>
                  <c:pt idx="15">
                    <c:v>% of patients eligible for nutritional support and who received nutritional support</c:v>
                  </c:pt>
                  <c:pt idx="16">
                    <c:v>% children aged 8-14 who have been disclosed HIV status</c:v>
                  </c:pt>
                </c:lvl>
                <c:lvl>
                  <c:pt idx="0">
                    <c:v>Retention</c:v>
                  </c:pt>
                  <c:pt idx="4">
                    <c:v>Art Cascade</c:v>
                  </c:pt>
                  <c:pt idx="11">
                    <c:v>TB Cascade</c:v>
                  </c:pt>
                  <c:pt idx="14">
                    <c:v>Nutrition</c:v>
                  </c:pt>
                  <c:pt idx="16">
                    <c:v>Dsclosure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 Register Graphs'!$D$35:$T$35</c15:sqref>
                  </c15:fullRef>
                </c:ext>
              </c:extLst>
              <c:f>'8. Register Graphs'!$D$35:$T$35</c:f>
              <c:numCache>
                <c:formatCode>0%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7-4F03-8D39-635CF6247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8458288"/>
        <c:axId val="65824688"/>
      </c:barChart>
      <c:catAx>
        <c:axId val="7845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dk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65824688"/>
        <c:crosses val="autoZero"/>
        <c:auto val="0"/>
        <c:lblAlgn val="ctr"/>
        <c:lblOffset val="100"/>
        <c:noMultiLvlLbl val="0"/>
      </c:catAx>
      <c:valAx>
        <c:axId val="65824688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784582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075379235742499"/>
          <c:y val="0.92091720353137674"/>
          <c:w val="0.15849241528515007"/>
          <c:h val="7.504239242821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/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 sz="1000">
          <a:solidFill>
            <a:schemeClr val="dk1"/>
          </a:solidFill>
          <a:latin typeface="Arial Nova Cond" panose="020B0506020202020204" pitchFamily="34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dk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r>
              <a:rPr lang="en-US"/>
              <a:t>Adolescents</a:t>
            </a:r>
            <a:r>
              <a:rPr lang="en-US" baseline="0"/>
              <a:t> Care and Treatment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spc="0" normalizeH="0" baseline="0">
              <a:solidFill>
                <a:schemeClr val="dk1"/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151559836532997E-3"/>
          <c:y val="0.12269911715581007"/>
          <c:w val="0.99025600791497692"/>
          <c:h val="0.238552074765611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'8. Register Graphs'!$C$62</c:f>
              <c:strCache>
                <c:ptCount val="1"/>
                <c:pt idx="0">
                  <c:v>% (Y) Achieved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solidFill>
                <a:srgbClr val="FFFFCC"/>
              </a:solidFill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'8. Register Graphs'!$D$59:$U$60</c15:sqref>
                  </c15:fullRef>
                </c:ext>
              </c:extLst>
              <c:f>'8. Register Graphs'!$D$59:$U$60</c:f>
              <c:multiLvlStrCache>
                <c:ptCount val="18"/>
                <c:lvl>
                  <c:pt idx="0">
                    <c:v>% of adolescents with 2 or more clinical visits 3 months apart within 6 months review period</c:v>
                  </c:pt>
                  <c:pt idx="1">
                    <c:v>% of clients who are in a PSSG  and were enrolled into care and treatment 1 year ago</c:v>
                  </c:pt>
                  <c:pt idx="2">
                    <c:v>% of clients who kept appointment</c:v>
                  </c:pt>
                  <c:pt idx="3">
                    <c:v>% Screened for TB</c:v>
                  </c:pt>
                  <c:pt idx="4">
                    <c:v>% Screened TB negative ever intiated on IPT</c:v>
                  </c:pt>
                  <c:pt idx="5">
                    <c:v>% of Postive TB screening result who have a diagnostic work up</c:v>
                  </c:pt>
                  <c:pt idx="6">
                    <c:v>% eligible initiated on ART</c:v>
                  </c:pt>
                  <c:pt idx="7">
                    <c:v>% of adolescents on correct regimen</c:v>
                  </c:pt>
                  <c:pt idx="8">
                    <c:v>% of adolescents with adherance assesment done</c:v>
                  </c:pt>
                  <c:pt idx="9">
                    <c:v>% adolescents  with documented dose adjustment</c:v>
                  </c:pt>
                  <c:pt idx="10">
                    <c:v>% of adolescents  with V.L done and results available</c:v>
                  </c:pt>
                  <c:pt idx="11">
                    <c:v>% of adolescents with suppressed V.L(&lt;1000 copies)</c:v>
                  </c:pt>
                  <c:pt idx="12">
                    <c:v>% of V.L unsuppressed adoescents with EAC done</c:v>
                  </c:pt>
                  <c:pt idx="13">
                    <c:v>% of adolescents with nutrition assesment done</c:v>
                  </c:pt>
                  <c:pt idx="14">
                    <c:v>% of adolescents with nutrition intervention done</c:v>
                  </c:pt>
                  <c:pt idx="15">
                    <c:v>% of adolescents with documented disclosure</c:v>
                  </c:pt>
                  <c:pt idx="16">
                    <c:v>% sexually active adolescents </c:v>
                  </c:pt>
                  <c:pt idx="17">
                    <c:v>% of sexually active adolescents initiated on modern FP</c:v>
                  </c:pt>
                </c:lvl>
                <c:lvl>
                  <c:pt idx="0">
                    <c:v>Retention</c:v>
                  </c:pt>
                  <c:pt idx="3">
                    <c:v>TB Cascade</c:v>
                  </c:pt>
                  <c:pt idx="6">
                    <c:v>ART Cascade</c:v>
                  </c:pt>
                  <c:pt idx="13">
                    <c:v>Nutrition</c:v>
                  </c:pt>
                  <c:pt idx="15">
                    <c:v>Disclosure</c:v>
                  </c:pt>
                  <c:pt idx="16">
                    <c:v>Reproductive Health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 Register Graphs'!$D$62:$AE$62</c15:sqref>
                  </c15:fullRef>
                </c:ext>
              </c:extLst>
              <c:f>'8. Register Graphs'!$D$62:$U$62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D0-4554-9567-9E3AB9255D2A}"/>
            </c:ext>
          </c:extLst>
        </c:ser>
        <c:ser>
          <c:idx val="0"/>
          <c:order val="1"/>
          <c:tx>
            <c:strRef>
              <c:f>'8. Register Graphs'!$C$61</c:f>
              <c:strCache>
                <c:ptCount val="1"/>
                <c:pt idx="0">
                  <c:v>% (N) Achieved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'8. Register Graphs'!$D$59:$U$60</c15:sqref>
                  </c15:fullRef>
                </c:ext>
              </c:extLst>
              <c:f>'8. Register Graphs'!$D$59:$U$60</c:f>
              <c:multiLvlStrCache>
                <c:ptCount val="18"/>
                <c:lvl>
                  <c:pt idx="0">
                    <c:v>% of adolescents with 2 or more clinical visits 3 months apart within 6 months review period</c:v>
                  </c:pt>
                  <c:pt idx="1">
                    <c:v>% of clients who are in a PSSG  and were enrolled into care and treatment 1 year ago</c:v>
                  </c:pt>
                  <c:pt idx="2">
                    <c:v>% of clients who kept appointment</c:v>
                  </c:pt>
                  <c:pt idx="3">
                    <c:v>% Screened for TB</c:v>
                  </c:pt>
                  <c:pt idx="4">
                    <c:v>% Screened TB negative ever intiated on IPT</c:v>
                  </c:pt>
                  <c:pt idx="5">
                    <c:v>% of Postive TB screening result who have a diagnostic work up</c:v>
                  </c:pt>
                  <c:pt idx="6">
                    <c:v>% eligible initiated on ART</c:v>
                  </c:pt>
                  <c:pt idx="7">
                    <c:v>% of adolescents on correct regimen</c:v>
                  </c:pt>
                  <c:pt idx="8">
                    <c:v>% of adolescents with adherance assesment done</c:v>
                  </c:pt>
                  <c:pt idx="9">
                    <c:v>% adolescents  with documented dose adjustment</c:v>
                  </c:pt>
                  <c:pt idx="10">
                    <c:v>% of adolescents  with V.L done and results available</c:v>
                  </c:pt>
                  <c:pt idx="11">
                    <c:v>% of adolescents with suppressed V.L(&lt;1000 copies)</c:v>
                  </c:pt>
                  <c:pt idx="12">
                    <c:v>% of V.L unsuppressed adoescents with EAC done</c:v>
                  </c:pt>
                  <c:pt idx="13">
                    <c:v>% of adolescents with nutrition assesment done</c:v>
                  </c:pt>
                  <c:pt idx="14">
                    <c:v>% of adolescents with nutrition intervention done</c:v>
                  </c:pt>
                  <c:pt idx="15">
                    <c:v>% of adolescents with documented disclosure</c:v>
                  </c:pt>
                  <c:pt idx="16">
                    <c:v>% sexually active adolescents </c:v>
                  </c:pt>
                  <c:pt idx="17">
                    <c:v>% of sexually active adolescents initiated on modern FP</c:v>
                  </c:pt>
                </c:lvl>
                <c:lvl>
                  <c:pt idx="0">
                    <c:v>Retention</c:v>
                  </c:pt>
                  <c:pt idx="3">
                    <c:v>TB Cascade</c:v>
                  </c:pt>
                  <c:pt idx="6">
                    <c:v>ART Cascade</c:v>
                  </c:pt>
                  <c:pt idx="13">
                    <c:v>Nutrition</c:v>
                  </c:pt>
                  <c:pt idx="15">
                    <c:v>Disclosure</c:v>
                  </c:pt>
                  <c:pt idx="16">
                    <c:v>Reproductive Health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 Register Graphs'!$D$61:$U$61</c15:sqref>
                  </c15:fullRef>
                </c:ext>
              </c:extLst>
              <c:f>'8. Register Graphs'!$D$61:$U$61</c:f>
              <c:numCache>
                <c:formatCode>0%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0-4554-9567-9E3AB9255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8458288"/>
        <c:axId val="65824688"/>
      </c:barChart>
      <c:catAx>
        <c:axId val="7845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dk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65824688"/>
        <c:crosses val="autoZero"/>
        <c:auto val="0"/>
        <c:lblAlgn val="ctr"/>
        <c:lblOffset val="100"/>
        <c:noMultiLvlLbl val="0"/>
      </c:catAx>
      <c:valAx>
        <c:axId val="65824688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784582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075379235742499"/>
          <c:y val="0.92091720353137674"/>
          <c:w val="0.15849241528515007"/>
          <c:h val="7.504239242821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/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 sz="1000">
          <a:solidFill>
            <a:schemeClr val="dk1"/>
          </a:solidFill>
          <a:latin typeface="Arial Nova Cond" panose="020B0506020202020204" pitchFamily="34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51559836532997E-3"/>
          <c:y val="2.9769737877709843E-2"/>
          <c:w val="0.99025600791497692"/>
          <c:h val="0.608403404119939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'8. Register Graphs'!$C$88</c:f>
              <c:strCache>
                <c:ptCount val="1"/>
                <c:pt idx="0">
                  <c:v>% (Y) Achieved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solidFill>
                <a:srgbClr val="FFFFCC"/>
              </a:solidFill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'8. Register Graphs'!$D$85:$AD$86</c15:sqref>
                  </c15:fullRef>
                </c:ext>
              </c:extLst>
              <c:f>'8. Register Graphs'!$D$85:$AD$86</c:f>
              <c:multiLvlStrCache>
                <c:ptCount val="26"/>
                <c:lvl>
                  <c:pt idx="0">
                    <c:v>eMTF-Q1.1</c:v>
                  </c:pt>
                  <c:pt idx="1">
                    <c:v>eMTF-Q1.2</c:v>
                  </c:pt>
                  <c:pt idx="2">
                    <c:v>eMTF-Q1.3</c:v>
                  </c:pt>
                  <c:pt idx="3">
                    <c:v>eMTF-Q1.4</c:v>
                  </c:pt>
                  <c:pt idx="4">
                    <c:v>eMTF-Q1.1</c:v>
                  </c:pt>
                  <c:pt idx="5">
                    <c:v>eMTF-Q1.2</c:v>
                  </c:pt>
                  <c:pt idx="6">
                    <c:v>eMTF-Q1.3</c:v>
                  </c:pt>
                  <c:pt idx="7">
                    <c:v>eMTF-Q1.4</c:v>
                  </c:pt>
                  <c:pt idx="8">
                    <c:v>eMTF-Q1.5</c:v>
                  </c:pt>
                  <c:pt idx="9">
                    <c:v>eMTF-Q1.1</c:v>
                  </c:pt>
                  <c:pt idx="10">
                    <c:v>eMTF-Q1.1</c:v>
                  </c:pt>
                  <c:pt idx="11">
                    <c:v>eMTF-Q1.3</c:v>
                  </c:pt>
                  <c:pt idx="12">
                    <c:v>eMTF-Q1.4</c:v>
                  </c:pt>
                  <c:pt idx="13">
                    <c:v>eMTF-Q1.5</c:v>
                  </c:pt>
                  <c:pt idx="14">
                    <c:v>eMTF-Q1.6</c:v>
                  </c:pt>
                  <c:pt idx="15">
                    <c:v>eMTF-Q1.7</c:v>
                  </c:pt>
                  <c:pt idx="16">
                    <c:v>eMTF-Q1.1</c:v>
                  </c:pt>
                  <c:pt idx="17">
                    <c:v>eMTF-Q1.2</c:v>
                  </c:pt>
                  <c:pt idx="18">
                    <c:v>eMTF-Q1.3</c:v>
                  </c:pt>
                  <c:pt idx="19">
                    <c:v>eMTF-Q1.4</c:v>
                  </c:pt>
                  <c:pt idx="20">
                    <c:v>eMTF-Q1.5</c:v>
                  </c:pt>
                  <c:pt idx="21">
                    <c:v>eMTF-Q1.1</c:v>
                  </c:pt>
                  <c:pt idx="22">
                    <c:v>eMTF-Q1.2</c:v>
                  </c:pt>
                  <c:pt idx="23">
                    <c:v>eMTF-Q1.3</c:v>
                  </c:pt>
                  <c:pt idx="24">
                    <c:v>eMTF-Q1.4</c:v>
                  </c:pt>
                  <c:pt idx="25">
                    <c:v>eMTF-Q1.5</c:v>
                  </c:pt>
                </c:lvl>
                <c:lvl>
                  <c:pt idx="0">
                    <c:v>Retention</c:v>
                  </c:pt>
                  <c:pt idx="4">
                    <c:v>TB cascade</c:v>
                  </c:pt>
                  <c:pt idx="9">
                    <c:v>CD4</c:v>
                  </c:pt>
                  <c:pt idx="10">
                    <c:v>ART cascade</c:v>
                  </c:pt>
                  <c:pt idx="16">
                    <c:v>Nutrition asessement and intervention</c:v>
                  </c:pt>
                  <c:pt idx="19">
                    <c:v>Partner Testing</c:v>
                  </c:pt>
                  <c:pt idx="21">
                    <c:v>Reproductive Health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 Register Graphs'!$D$88:$AD$88</c15:sqref>
                  </c15:fullRef>
                </c:ext>
              </c:extLst>
              <c:f>('8. Register Graphs'!$D$88:$N$88,'8. Register Graphs'!$P$88:$AD$88)</c:f>
              <c:numCache>
                <c:formatCode>0%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DA-4D44-B9E0-B91983ED7D63}"/>
            </c:ext>
          </c:extLst>
        </c:ser>
        <c:ser>
          <c:idx val="0"/>
          <c:order val="1"/>
          <c:tx>
            <c:strRef>
              <c:f>'8. Register Graphs'!$C$87</c:f>
              <c:strCache>
                <c:ptCount val="1"/>
                <c:pt idx="0">
                  <c:v>% (N) Achieved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'8. Register Graphs'!$D$85:$AD$86</c15:sqref>
                  </c15:fullRef>
                </c:ext>
              </c:extLst>
              <c:f>'8. Register Graphs'!$D$85:$AD$86</c:f>
              <c:multiLvlStrCache>
                <c:ptCount val="26"/>
                <c:lvl>
                  <c:pt idx="0">
                    <c:v>eMTF-Q1.1</c:v>
                  </c:pt>
                  <c:pt idx="1">
                    <c:v>eMTF-Q1.2</c:v>
                  </c:pt>
                  <c:pt idx="2">
                    <c:v>eMTF-Q1.3</c:v>
                  </c:pt>
                  <c:pt idx="3">
                    <c:v>eMTF-Q1.4</c:v>
                  </c:pt>
                  <c:pt idx="4">
                    <c:v>eMTF-Q1.1</c:v>
                  </c:pt>
                  <c:pt idx="5">
                    <c:v>eMTF-Q1.2</c:v>
                  </c:pt>
                  <c:pt idx="6">
                    <c:v>eMTF-Q1.3</c:v>
                  </c:pt>
                  <c:pt idx="7">
                    <c:v>eMTF-Q1.4</c:v>
                  </c:pt>
                  <c:pt idx="8">
                    <c:v>eMTF-Q1.5</c:v>
                  </c:pt>
                  <c:pt idx="9">
                    <c:v>eMTF-Q1.1</c:v>
                  </c:pt>
                  <c:pt idx="10">
                    <c:v>eMTF-Q1.1</c:v>
                  </c:pt>
                  <c:pt idx="11">
                    <c:v>eMTF-Q1.3</c:v>
                  </c:pt>
                  <c:pt idx="12">
                    <c:v>eMTF-Q1.4</c:v>
                  </c:pt>
                  <c:pt idx="13">
                    <c:v>eMTF-Q1.5</c:v>
                  </c:pt>
                  <c:pt idx="14">
                    <c:v>eMTF-Q1.6</c:v>
                  </c:pt>
                  <c:pt idx="15">
                    <c:v>eMTF-Q1.7</c:v>
                  </c:pt>
                  <c:pt idx="16">
                    <c:v>eMTF-Q1.1</c:v>
                  </c:pt>
                  <c:pt idx="17">
                    <c:v>eMTF-Q1.2</c:v>
                  </c:pt>
                  <c:pt idx="18">
                    <c:v>eMTF-Q1.3</c:v>
                  </c:pt>
                  <c:pt idx="19">
                    <c:v>eMTF-Q1.4</c:v>
                  </c:pt>
                  <c:pt idx="20">
                    <c:v>eMTF-Q1.5</c:v>
                  </c:pt>
                  <c:pt idx="21">
                    <c:v>eMTF-Q1.1</c:v>
                  </c:pt>
                  <c:pt idx="22">
                    <c:v>eMTF-Q1.2</c:v>
                  </c:pt>
                  <c:pt idx="23">
                    <c:v>eMTF-Q1.3</c:v>
                  </c:pt>
                  <c:pt idx="24">
                    <c:v>eMTF-Q1.4</c:v>
                  </c:pt>
                  <c:pt idx="25">
                    <c:v>eMTF-Q1.5</c:v>
                  </c:pt>
                </c:lvl>
                <c:lvl>
                  <c:pt idx="0">
                    <c:v>Retention</c:v>
                  </c:pt>
                  <c:pt idx="4">
                    <c:v>TB cascade</c:v>
                  </c:pt>
                  <c:pt idx="9">
                    <c:v>CD4</c:v>
                  </c:pt>
                  <c:pt idx="10">
                    <c:v>ART cascade</c:v>
                  </c:pt>
                  <c:pt idx="16">
                    <c:v>Nutrition asessement and intervention</c:v>
                  </c:pt>
                  <c:pt idx="19">
                    <c:v>Partner Testing</c:v>
                  </c:pt>
                  <c:pt idx="21">
                    <c:v>Reproductive Health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 Register Graphs'!$D$87:$AD$87</c15:sqref>
                  </c15:fullRef>
                </c:ext>
              </c:extLst>
              <c:f>('8. Register Graphs'!$D$87:$N$87,'8. Register Graphs'!$P$87:$AD$87)</c:f>
              <c:numCache>
                <c:formatCode>0%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A-4D44-B9E0-B91983ED7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8458288"/>
        <c:axId val="65824688"/>
      </c:barChart>
      <c:catAx>
        <c:axId val="7845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dk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65824688"/>
        <c:crosses val="autoZero"/>
        <c:auto val="0"/>
        <c:lblAlgn val="ctr"/>
        <c:lblOffset val="100"/>
        <c:noMultiLvlLbl val="0"/>
      </c:catAx>
      <c:valAx>
        <c:axId val="65824688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784582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075379235742499"/>
          <c:y val="0.92091720353137674"/>
          <c:w val="0.15849241528515007"/>
          <c:h val="7.504239242821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/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 sz="1000">
          <a:solidFill>
            <a:schemeClr val="dk1"/>
          </a:solidFill>
          <a:latin typeface="Arial Nova Cond" panose="020B0506020202020204" pitchFamily="34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51559836532997E-3"/>
          <c:y val="2.9769737877709843E-2"/>
          <c:w val="0.99025600791497692"/>
          <c:h val="0.7167300087489064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'8. Register Graphs'!$C$114</c:f>
              <c:strCache>
                <c:ptCount val="1"/>
                <c:pt idx="0">
                  <c:v>% (Y) Achieved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 Register Graphs'!$D$111:$N$112</c:f>
              <c:strCache>
                <c:ptCount val="11"/>
                <c:pt idx="0">
                  <c:v>% of pregnant women attending fourth ANC visit</c:v>
                </c:pt>
                <c:pt idx="1">
                  <c:v>% of skilled deliveries within the facility catchment population</c:v>
                </c:pt>
                <c:pt idx="2">
                  <c:v>% of deliveries with accurately filled partographs</c:v>
                </c:pt>
                <c:pt idx="3">
                  <c:v>% of Mother-newborn pairs reviewed  by health care provider 7-14 days of birth</c:v>
                </c:pt>
                <c:pt idx="4">
                  <c:v>% of pregnant women whose partners have been tested for HIV or who are known positive.</c:v>
                </c:pt>
                <c:pt idx="5">
                  <c:v>% of HIV-infected pregnant women receiving  HAART </c:v>
                </c:pt>
                <c:pt idx="6">
                  <c:v>% HEI who received HIV DNA PCR testing by age 6-8 weeks and results are available</c:v>
                </c:pt>
                <c:pt idx="7">
                  <c:v>% HIV exposed infants on exclusive breast  feeding at age 6 months</c:v>
                </c:pt>
                <c:pt idx="8">
                  <c:v>% HIV infected mother and HIV-exposed baby pair (0-18 months) in active care among facility registered</c:v>
                </c:pt>
                <c:pt idx="9">
                  <c:v>% HIV infected mother and HIV-exposed baby pair (0-18 months) in active care among population estimate</c:v>
                </c:pt>
                <c:pt idx="10">
                  <c:v>% HIV exposed infants diagnosed with HIV between 0 and 18 months</c:v>
                </c:pt>
              </c:strCache>
            </c:strRef>
          </c:cat>
          <c:val>
            <c:numRef>
              <c:f>'8. Register Graphs'!$D$114:$N$114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3-470D-A512-C902BD47CD71}"/>
            </c:ext>
          </c:extLst>
        </c:ser>
        <c:ser>
          <c:idx val="0"/>
          <c:order val="1"/>
          <c:tx>
            <c:strRef>
              <c:f>'8. Register Graphs'!$C$113</c:f>
              <c:strCache>
                <c:ptCount val="1"/>
                <c:pt idx="0">
                  <c:v>% (N) Achieved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 Register Graphs'!$D$111:$N$112</c:f>
              <c:strCache>
                <c:ptCount val="11"/>
                <c:pt idx="0">
                  <c:v>% of pregnant women attending fourth ANC visit</c:v>
                </c:pt>
                <c:pt idx="1">
                  <c:v>% of skilled deliveries within the facility catchment population</c:v>
                </c:pt>
                <c:pt idx="2">
                  <c:v>% of deliveries with accurately filled partographs</c:v>
                </c:pt>
                <c:pt idx="3">
                  <c:v>% of Mother-newborn pairs reviewed  by health care provider 7-14 days of birth</c:v>
                </c:pt>
                <c:pt idx="4">
                  <c:v>% of pregnant women whose partners have been tested for HIV or who are known positive.</c:v>
                </c:pt>
                <c:pt idx="5">
                  <c:v>% of HIV-infected pregnant women receiving  HAART </c:v>
                </c:pt>
                <c:pt idx="6">
                  <c:v>% HEI who received HIV DNA PCR testing by age 6-8 weeks and results are available</c:v>
                </c:pt>
                <c:pt idx="7">
                  <c:v>% HIV exposed infants on exclusive breast  feeding at age 6 months</c:v>
                </c:pt>
                <c:pt idx="8">
                  <c:v>% HIV infected mother and HIV-exposed baby pair (0-18 months) in active care among facility registered</c:v>
                </c:pt>
                <c:pt idx="9">
                  <c:v>% HIV infected mother and HIV-exposed baby pair (0-18 months) in active care among population estimate</c:v>
                </c:pt>
                <c:pt idx="10">
                  <c:v>% HIV exposed infants diagnosed with HIV between 0 and 18 months</c:v>
                </c:pt>
              </c:strCache>
            </c:strRef>
          </c:cat>
          <c:val>
            <c:numRef>
              <c:f>'8. Register Graphs'!$D$113:$N$113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3-470D-A512-C902BD47C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8458288"/>
        <c:axId val="65824688"/>
      </c:barChart>
      <c:catAx>
        <c:axId val="7845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dk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65824688"/>
        <c:crosses val="autoZero"/>
        <c:auto val="0"/>
        <c:lblAlgn val="ctr"/>
        <c:lblOffset val="100"/>
        <c:noMultiLvlLbl val="0"/>
      </c:catAx>
      <c:valAx>
        <c:axId val="65824688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784582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77528377761934"/>
          <c:y val="0.92091720353137674"/>
          <c:w val="0.4492116217339932"/>
          <c:h val="7.504239242821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/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 sz="1000">
          <a:solidFill>
            <a:schemeClr val="dk1"/>
          </a:solidFill>
          <a:latin typeface="Arial Nova Cond" panose="020B0506020202020204" pitchFamily="34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002060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r>
              <a:rPr lang="en-US">
                <a:solidFill>
                  <a:srgbClr val="002060"/>
                </a:solidFill>
              </a:rPr>
              <a:t>HTS Cascade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002060"/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627816367000914E-2"/>
          <c:y val="0.10489337337270366"/>
          <c:w val="0.88621495545892037"/>
          <c:h val="0.715779510268401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 Register Graphs'!$C$134</c:f>
              <c:strCache>
                <c:ptCount val="1"/>
                <c:pt idx="0">
                  <c:v>Results Achieved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7C8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462-4D09-A6F1-58FB9F9E4140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462-4D09-A6F1-58FB9F9E4140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462-4D09-A6F1-58FB9F9E4140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462-4D09-A6F1-58FB9F9E414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1A94D3B-EF87-43AB-8ED8-75751AB558B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092C6AB-82A6-4D54-9DBE-D79C8007DA1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1462-4D09-A6F1-58FB9F9E414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AB49F14-C221-4AF7-95AB-3325A3CF94E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5B17A4F-D772-434F-B092-5494A28EE9FA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1462-4D09-A6F1-58FB9F9E414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5C28437-A5C7-45D6-B412-32F7841E09F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1148849-C695-437B-9328-90E3A89A3D4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1462-4D09-A6F1-58FB9F9E414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FD9B0CA-F666-4C6B-967E-9F0271C2752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15E8DB7-E363-4B5D-B9D3-83E44115E23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3AB5-45D9-8054-B75CDB28183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4F9E651-E782-4008-800D-860DD4F82C0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47FBE6A-AAEB-42ED-9131-B2F8AFDEDEBA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1462-4D09-A6F1-58FB9F9E414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84C6116-0281-480F-BF83-A40AE1CE96D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8682655-69F7-43F3-91B4-1776F45EA8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3AB5-45D9-8054-B75CDB281835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'8. Register Graphs'!$D$133:$L$133</c15:sqref>
                  </c15:fullRef>
                </c:ext>
              </c:extLst>
              <c:f>('8. Register Graphs'!$D$133:$E$133,'8. Register Graphs'!$G$133:$I$133,'8. Register Graphs'!$K$133)</c:f>
              <c:strCache>
                <c:ptCount val="6"/>
                <c:pt idx="0">
                  <c:v># OPD Attendance</c:v>
                </c:pt>
                <c:pt idx="1">
                  <c:v># Clients Screened</c:v>
                </c:pt>
                <c:pt idx="2">
                  <c:v># Eligible  Clients</c:v>
                </c:pt>
                <c:pt idx="3">
                  <c:v># Tested Clients</c:v>
                </c:pt>
                <c:pt idx="4">
                  <c:v># Positive Clients</c:v>
                </c:pt>
                <c:pt idx="5">
                  <c:v># Linked to ART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 Register Graphs'!$D$134:$L$134</c15:sqref>
                  </c15:fullRef>
                </c:ext>
              </c:extLst>
              <c:f>('8. Register Graphs'!$D$134:$E$134,'8. Register Graphs'!$G$134:$I$134,'8. Register Graphs'!$K$134)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'8. Register Graphs'!$D$135:$K$135</c15:f>
                <c15:dlblRangeCache>
                  <c:ptCount val="8"/>
                  <c:pt idx="1">
                    <c:v>0%</c:v>
                  </c:pt>
                  <c:pt idx="3">
                    <c:v>0%</c:v>
                  </c:pt>
                  <c:pt idx="4">
                    <c:v>0%</c:v>
                  </c:pt>
                  <c:pt idx="5">
                    <c:v>0%</c:v>
                  </c:pt>
                  <c:pt idx="7">
                    <c:v>0%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'8. Register Graphs'!$L$134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</c15:spPr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1462-4D09-A6F1-58FB9F9E4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-27"/>
        <c:axId val="1145061600"/>
        <c:axId val="2041694736"/>
      </c:barChart>
      <c:catAx>
        <c:axId val="114506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2041694736"/>
        <c:crosses val="autoZero"/>
        <c:auto val="1"/>
        <c:lblAlgn val="ctr"/>
        <c:lblOffset val="100"/>
        <c:noMultiLvlLbl val="0"/>
      </c:catAx>
      <c:valAx>
        <c:axId val="204169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114506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 Nova Cond" panose="020B0506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002060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r>
              <a:rPr lang="en-US">
                <a:solidFill>
                  <a:srgbClr val="002060"/>
                </a:solidFill>
              </a:rPr>
              <a:t>aPNS Cascade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002060"/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627816367000914E-2"/>
          <c:y val="0.10489337337270366"/>
          <c:w val="0.88621495545892037"/>
          <c:h val="0.715779510268401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 Register Graphs'!$C$134</c:f>
              <c:strCache>
                <c:ptCount val="1"/>
                <c:pt idx="0">
                  <c:v>Results Achieved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17A503D-7A86-4EE8-B738-289D409EEE6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83C03D4-0F12-4DE6-BE73-3C590FCF93C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F118-4196-B5F4-445B64F19D2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A143850-29ED-476E-A287-7041B1CD872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0B08B9A-75E3-4B87-B795-AA75A0EBA33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F118-4196-B5F4-445B64F19D2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C6A3786-68AF-4F4F-B622-4F0E2893E51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0F30498-9483-41F4-87A7-A2F69F3306E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F118-4196-B5F4-445B64F19D2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1C84579-5016-492D-A176-5332AE14050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2B0E875-ACF3-4265-919F-7133BDFD3AE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F118-4196-B5F4-445B64F19D2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D3F376E-CD41-46F1-A3E9-4533C2BE84F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FC3C0DA-504C-42F7-B291-1F142B4D72EA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F118-4196-B5F4-445B64F19D2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'8. Register Graphs'!$M$133:$T$133</c15:sqref>
                  </c15:fullRef>
                </c:ext>
              </c:extLst>
              <c:f>('8. Register Graphs'!$M$133:$P$133,'8. Register Graphs'!$S$133)</c:f>
              <c:strCache>
                <c:ptCount val="5"/>
                <c:pt idx="0">
                  <c:v># Contacts Elicited</c:v>
                </c:pt>
                <c:pt idx="1">
                  <c:v># Contacts Eligible</c:v>
                </c:pt>
                <c:pt idx="2">
                  <c:v># Contacts Tested</c:v>
                </c:pt>
                <c:pt idx="3">
                  <c:v># PNS Positive Clients</c:v>
                </c:pt>
                <c:pt idx="4">
                  <c:v># Linked to ART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 Register Graphs'!$M$134:$T$134</c15:sqref>
                  </c15:fullRef>
                </c:ext>
              </c:extLst>
              <c:f>('8. Register Graphs'!$M$134:$P$134,'8. Register Graphs'!$S$134)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'8. Register Graphs'!$M$135:$S$135</c15:f>
                <c15:dlblRangeCache>
                  <c:ptCount val="7"/>
                  <c:pt idx="2">
                    <c:v>0%</c:v>
                  </c:pt>
                  <c:pt idx="3">
                    <c:v>0%</c:v>
                  </c:pt>
                  <c:pt idx="6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C4ED-46BD-83E9-41C531263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-27"/>
        <c:axId val="1145061600"/>
        <c:axId val="2041694736"/>
      </c:barChart>
      <c:catAx>
        <c:axId val="114506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2041694736"/>
        <c:crosses val="autoZero"/>
        <c:auto val="1"/>
        <c:lblAlgn val="ctr"/>
        <c:lblOffset val="100"/>
        <c:noMultiLvlLbl val="0"/>
      </c:catAx>
      <c:valAx>
        <c:axId val="204169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114506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 Nova Cond" panose="020B0506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r>
              <a:rPr lang="en-US"/>
              <a:t>HTS Cascade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230572127434301E-2"/>
          <c:y val="0.10489337337270366"/>
          <c:w val="0.9166121850071498"/>
          <c:h val="0.80061240003188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 Register Graphs'!$C$134</c:f>
              <c:strCache>
                <c:ptCount val="1"/>
                <c:pt idx="0">
                  <c:v>Results Achieved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7C8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CA-4639-81FB-F06AA0750D83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CA-4639-81FB-F06AA0750D83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CA-4639-81FB-F06AA0750D83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CA-4639-81FB-F06AA0750D8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E627190-E2BB-4655-844E-C8A0C6C31DF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8FC790B-36CA-4C9F-BC1D-CC6DC02C111A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CCA-4639-81FB-F06AA0750D8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803168A-62BA-4D1B-B968-0230FA89BDE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3F4CFE7-CDC9-4B7C-AC2D-6DA951E698E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CCA-4639-81FB-F06AA0750D8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92200DE-8B90-4506-9271-ACB3CA2127F4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2E5465A-1D28-4B40-9273-DD072590415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CCA-4639-81FB-F06AA0750D8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ED84524-C782-499D-B744-EF53932A51F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368B884-92CB-4464-8CEF-ED632CDD727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CCA-4639-81FB-F06AA0750D8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398AE37-8617-42FA-ADC5-C6416AA20CA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BA5FFE8-F2EE-4AF6-8E87-4A79CFABDCC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CCA-4639-81FB-F06AA0750D8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93F6E8F-F143-425F-9959-786A5412C80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1F8EDFB-EC00-4E0B-A329-E736B18F5A7A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CCA-4639-81FB-F06AA0750D8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'8. Register Graphs'!$D$133:$L$133</c15:sqref>
                  </c15:fullRef>
                </c:ext>
              </c:extLst>
              <c:f>('8. Register Graphs'!$D$133:$E$133,'8. Register Graphs'!$G$133:$I$133,'8. Register Graphs'!$K$133)</c:f>
              <c:strCache>
                <c:ptCount val="6"/>
                <c:pt idx="0">
                  <c:v># OPD Attendance</c:v>
                </c:pt>
                <c:pt idx="1">
                  <c:v># Clients Screened</c:v>
                </c:pt>
                <c:pt idx="2">
                  <c:v># Eligible  Clients</c:v>
                </c:pt>
                <c:pt idx="3">
                  <c:v># Tested Clients</c:v>
                </c:pt>
                <c:pt idx="4">
                  <c:v># Positive Clients</c:v>
                </c:pt>
                <c:pt idx="5">
                  <c:v># Linked to ART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 Register Graphs'!$D$134:$L$134</c15:sqref>
                  </c15:fullRef>
                </c:ext>
              </c:extLst>
              <c:f>('8. Register Graphs'!$D$134:$E$134,'8. Register Graphs'!$G$134:$I$134,'8. Register Graphs'!$K$134)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'8. Register Graphs'!$D$135:$K$135</c15:f>
                <c15:dlblRangeCache>
                  <c:ptCount val="8"/>
                  <c:pt idx="1">
                    <c:v>0%</c:v>
                  </c:pt>
                  <c:pt idx="3">
                    <c:v>0%</c:v>
                  </c:pt>
                  <c:pt idx="4">
                    <c:v>0%</c:v>
                  </c:pt>
                  <c:pt idx="5">
                    <c:v>0%</c:v>
                  </c:pt>
                  <c:pt idx="7">
                    <c:v>0%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'8. Register Graphs'!$L$134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</c15:spPr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8CCA-4639-81FB-F06AA0750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-27"/>
        <c:axId val="1145061600"/>
        <c:axId val="2041694736"/>
      </c:barChart>
      <c:catAx>
        <c:axId val="114506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2041694736"/>
        <c:crosses val="autoZero"/>
        <c:auto val="1"/>
        <c:lblAlgn val="ctr"/>
        <c:lblOffset val="100"/>
        <c:noMultiLvlLbl val="0"/>
      </c:catAx>
      <c:valAx>
        <c:axId val="204169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114506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 b="1">
          <a:latin typeface="Arial Nova Cond" panose="020B0506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r>
              <a:rPr lang="en-US"/>
              <a:t>aPNS Cascade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66132929191756E-2"/>
          <c:y val="0.10489337337270366"/>
          <c:w val="0.92918142448933183"/>
          <c:h val="0.78930134650521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 Register Graphs'!$C$134</c:f>
              <c:strCache>
                <c:ptCount val="1"/>
                <c:pt idx="0">
                  <c:v>Results Achieved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EC5B017-789B-43CD-B4C3-2CC435D7E4A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254263D-26BF-4768-B2B3-6BA1501A3BB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60E-48CE-AC57-0969104DC7E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8DAC8AC-4875-44F4-841B-3D86D6DB531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EE9E753-2473-4D02-8AE1-3D953F6D3B2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60E-48CE-AC57-0969104DC7E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EC51676-D9BE-4C13-9616-50018D4201F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8B6710E-D45A-4BA5-968D-A2A800CA657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A60E-48CE-AC57-0969104DC7E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1EB053A-ED21-46AA-A2AA-3397E1E5696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DA681F0-0AE5-4099-B4AC-F629B170A13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60E-48CE-AC57-0969104DC7E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273AD1A-3102-4A82-8A72-917D947BC12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86742F9-87DA-43F4-96BC-9C45B8276C8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60E-48CE-AC57-0969104DC7EC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'8. Register Graphs'!$M$133:$T$133</c15:sqref>
                  </c15:fullRef>
                </c:ext>
              </c:extLst>
              <c:f>('8. Register Graphs'!$M$133:$P$133,'8. Register Graphs'!$S$133)</c:f>
              <c:strCache>
                <c:ptCount val="5"/>
                <c:pt idx="0">
                  <c:v># Contacts Elicited</c:v>
                </c:pt>
                <c:pt idx="1">
                  <c:v># Contacts Eligible</c:v>
                </c:pt>
                <c:pt idx="2">
                  <c:v># Contacts Tested</c:v>
                </c:pt>
                <c:pt idx="3">
                  <c:v># PNS Positive Clients</c:v>
                </c:pt>
                <c:pt idx="4">
                  <c:v># Linked to ART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 Register Graphs'!$M$134:$T$134</c15:sqref>
                  </c15:fullRef>
                </c:ext>
              </c:extLst>
              <c:f>('8. Register Graphs'!$M$134:$P$134,'8. Register Graphs'!$S$134)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'8. Register Graphs'!$M$135:$S$135</c15:f>
                <c15:dlblRangeCache>
                  <c:ptCount val="7"/>
                  <c:pt idx="2">
                    <c:v>0%</c:v>
                  </c:pt>
                  <c:pt idx="3">
                    <c:v>0%</c:v>
                  </c:pt>
                  <c:pt idx="6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A60E-48CE-AC57-0969104DC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-27"/>
        <c:axId val="1145061600"/>
        <c:axId val="2041694736"/>
      </c:barChart>
      <c:catAx>
        <c:axId val="114506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2041694736"/>
        <c:crosses val="autoZero"/>
        <c:auto val="1"/>
        <c:lblAlgn val="ctr"/>
        <c:lblOffset val="100"/>
        <c:noMultiLvlLbl val="0"/>
      </c:catAx>
      <c:valAx>
        <c:axId val="204169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114506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 b="1">
          <a:latin typeface="Arial Nova Cond" panose="020B0506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981074</xdr:colOff>
      <xdr:row>10</xdr:row>
      <xdr:rowOff>85726</xdr:rowOff>
    </xdr:from>
    <xdr:to>
      <xdr:col>33</xdr:col>
      <xdr:colOff>28574</xdr:colOff>
      <xdr:row>27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2BBF0B-AD7E-448B-95B1-CB3B95BBB2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981075</xdr:colOff>
      <xdr:row>36</xdr:row>
      <xdr:rowOff>85726</xdr:rowOff>
    </xdr:from>
    <xdr:to>
      <xdr:col>25</xdr:col>
      <xdr:colOff>371476</xdr:colOff>
      <xdr:row>53</xdr:row>
      <xdr:rowOff>152401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CA052B-37D9-4D21-951D-012D8E2088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981074</xdr:colOff>
      <xdr:row>62</xdr:row>
      <xdr:rowOff>85727</xdr:rowOff>
    </xdr:from>
    <xdr:to>
      <xdr:col>31</xdr:col>
      <xdr:colOff>76200</xdr:colOff>
      <xdr:row>80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D12E02-0C77-4C3B-85F6-A3613597A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981075</xdr:colOff>
      <xdr:row>88</xdr:row>
      <xdr:rowOff>85726</xdr:rowOff>
    </xdr:from>
    <xdr:to>
      <xdr:col>30</xdr:col>
      <xdr:colOff>28576</xdr:colOff>
      <xdr:row>105</xdr:row>
      <xdr:rowOff>152401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E5664DD-6C86-418F-B974-287832E080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1009652</xdr:colOff>
      <xdr:row>114</xdr:row>
      <xdr:rowOff>66675</xdr:rowOff>
    </xdr:from>
    <xdr:to>
      <xdr:col>14</xdr:col>
      <xdr:colOff>9525</xdr:colOff>
      <xdr:row>126</xdr:row>
      <xdr:rowOff>438150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1ED2FDC-C848-4B1F-AB16-FFC5D47376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152401</xdr:colOff>
      <xdr:row>135</xdr:row>
      <xdr:rowOff>109537</xdr:rowOff>
    </xdr:from>
    <xdr:to>
      <xdr:col>12</xdr:col>
      <xdr:colOff>1</xdr:colOff>
      <xdr:row>154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3091184-44BE-4142-AC8C-385A52296B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47625</xdr:colOff>
      <xdr:row>135</xdr:row>
      <xdr:rowOff>114300</xdr:rowOff>
    </xdr:from>
    <xdr:to>
      <xdr:col>24</xdr:col>
      <xdr:colOff>85725</xdr:colOff>
      <xdr:row>154</xdr:row>
      <xdr:rowOff>23813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355ADC7-67BF-424E-9432-B1D4DBFB83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86590</xdr:colOff>
      <xdr:row>166</xdr:row>
      <xdr:rowOff>86590</xdr:rowOff>
    </xdr:from>
    <xdr:to>
      <xdr:col>32</xdr:col>
      <xdr:colOff>214311</xdr:colOff>
      <xdr:row>205</xdr:row>
      <xdr:rowOff>69272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C355B346-A5DB-4EA9-8525-A324B406F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333374</xdr:colOff>
      <xdr:row>166</xdr:row>
      <xdr:rowOff>86591</xdr:rowOff>
    </xdr:from>
    <xdr:to>
      <xdr:col>64</xdr:col>
      <xdr:colOff>173181</xdr:colOff>
      <xdr:row>205</xdr:row>
      <xdr:rowOff>69273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D06841AF-B18C-4708-AA76-2A39287CB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119062</xdr:colOff>
      <xdr:row>125</xdr:row>
      <xdr:rowOff>142875</xdr:rowOff>
    </xdr:from>
    <xdr:to>
      <xdr:col>29</xdr:col>
      <xdr:colOff>142874</xdr:colOff>
      <xdr:row>164</xdr:row>
      <xdr:rowOff>71437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3EF567E7-1793-4BBA-BFEE-797E68A5C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333375</xdr:colOff>
      <xdr:row>125</xdr:row>
      <xdr:rowOff>166686</xdr:rowOff>
    </xdr:from>
    <xdr:to>
      <xdr:col>52</xdr:col>
      <xdr:colOff>595312</xdr:colOff>
      <xdr:row>164</xdr:row>
      <xdr:rowOff>95249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6D253DCB-7439-4B97-A6E8-A352948F43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53</xdr:col>
      <xdr:colOff>166688</xdr:colOff>
      <xdr:row>125</xdr:row>
      <xdr:rowOff>166687</xdr:rowOff>
    </xdr:from>
    <xdr:to>
      <xdr:col>64</xdr:col>
      <xdr:colOff>190499</xdr:colOff>
      <xdr:row>164</xdr:row>
      <xdr:rowOff>71437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2D17D04E-062E-4690-BCB9-FD97E01E8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95250</xdr:colOff>
      <xdr:row>1</xdr:row>
      <xdr:rowOff>119062</xdr:rowOff>
    </xdr:from>
    <xdr:to>
      <xdr:col>64</xdr:col>
      <xdr:colOff>214312</xdr:colOff>
      <xdr:row>34</xdr:row>
      <xdr:rowOff>23812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147D0219-2FA2-4771-9589-F7D278D93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95250</xdr:colOff>
      <xdr:row>36</xdr:row>
      <xdr:rowOff>119063</xdr:rowOff>
    </xdr:from>
    <xdr:to>
      <xdr:col>64</xdr:col>
      <xdr:colOff>214312</xdr:colOff>
      <xdr:row>74</xdr:row>
      <xdr:rowOff>95250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FD1CEE68-C1A2-4949-9EDD-0DEA151E4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119063</xdr:colOff>
      <xdr:row>76</xdr:row>
      <xdr:rowOff>95250</xdr:rowOff>
    </xdr:from>
    <xdr:to>
      <xdr:col>64</xdr:col>
      <xdr:colOff>238125</xdr:colOff>
      <xdr:row>113</xdr:row>
      <xdr:rowOff>119062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38E2FA9E-0183-4C9E-A2EE-C4799EA79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0.42843</cdr:x>
      <cdr:y>0.01437</cdr:y>
    </cdr:from>
    <cdr:to>
      <cdr:x>0.42857</cdr:x>
      <cdr:y>0.85311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16D8D4E-D74C-4FBD-9DDA-9AFFC1C59767}"/>
            </a:ext>
          </a:extLst>
        </cdr:cNvPr>
        <cdr:cNvCxnSpPr/>
      </cdr:nvCxnSpPr>
      <cdr:spPr>
        <a:xfrm xmlns:a="http://schemas.openxmlformats.org/drawingml/2006/main">
          <a:off x="6213011" y="121134"/>
          <a:ext cx="2051" cy="707024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7C8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3"/>
  <sheetViews>
    <sheetView workbookViewId="0">
      <selection activeCell="L8" sqref="L8"/>
    </sheetView>
  </sheetViews>
  <sheetFormatPr defaultRowHeight="15" x14ac:dyDescent="0.25"/>
  <cols>
    <col min="1" max="1" width="39.85546875" bestFit="1" customWidth="1"/>
    <col min="2" max="2" width="8.85546875" bestFit="1" customWidth="1"/>
    <col min="3" max="3" width="14.140625" bestFit="1" customWidth="1"/>
    <col min="4" max="4" width="22.5703125" bestFit="1" customWidth="1"/>
    <col min="5" max="5" width="39.85546875" bestFit="1" customWidth="1"/>
    <col min="6" max="6" width="9.85546875" bestFit="1" customWidth="1"/>
    <col min="7" max="7" width="9.42578125" bestFit="1" customWidth="1"/>
    <col min="8" max="8" width="9.5703125" bestFit="1" customWidth="1"/>
  </cols>
  <sheetData>
    <row r="1" spans="1:8" ht="39" x14ac:dyDescent="0.25">
      <c r="A1" s="263" t="s">
        <v>76</v>
      </c>
      <c r="B1" s="263" t="s">
        <v>74</v>
      </c>
      <c r="C1" s="263" t="s">
        <v>320</v>
      </c>
      <c r="D1" s="263" t="s">
        <v>321</v>
      </c>
      <c r="E1" s="263" t="s">
        <v>76</v>
      </c>
      <c r="F1" s="263" t="s">
        <v>322</v>
      </c>
      <c r="G1" s="263" t="s">
        <v>651</v>
      </c>
      <c r="H1" s="263" t="s">
        <v>655</v>
      </c>
    </row>
    <row r="2" spans="1:8" x14ac:dyDescent="0.25">
      <c r="A2" s="264" t="s">
        <v>537</v>
      </c>
      <c r="B2" s="264" t="s">
        <v>459</v>
      </c>
      <c r="C2" s="264" t="s">
        <v>535</v>
      </c>
      <c r="D2" s="264" t="s">
        <v>536</v>
      </c>
      <c r="E2" s="264" t="s">
        <v>537</v>
      </c>
      <c r="F2" s="264">
        <v>18382</v>
      </c>
      <c r="G2" s="264" t="s">
        <v>652</v>
      </c>
      <c r="H2" s="264" t="s">
        <v>654</v>
      </c>
    </row>
    <row r="3" spans="1:8" x14ac:dyDescent="0.25">
      <c r="A3" s="264" t="s">
        <v>538</v>
      </c>
      <c r="B3" s="264" t="s">
        <v>459</v>
      </c>
      <c r="C3" s="264" t="s">
        <v>535</v>
      </c>
      <c r="D3" s="264" t="s">
        <v>536</v>
      </c>
      <c r="E3" s="264" t="s">
        <v>538</v>
      </c>
      <c r="F3" s="264">
        <v>18009</v>
      </c>
      <c r="G3" s="264" t="s">
        <v>652</v>
      </c>
      <c r="H3" s="264">
        <v>1</v>
      </c>
    </row>
    <row r="4" spans="1:8" x14ac:dyDescent="0.25">
      <c r="A4" s="264" t="s">
        <v>402</v>
      </c>
      <c r="B4" s="264" t="s">
        <v>358</v>
      </c>
      <c r="C4" s="264" t="s">
        <v>400</v>
      </c>
      <c r="D4" s="264" t="s">
        <v>401</v>
      </c>
      <c r="E4" s="264" t="s">
        <v>402</v>
      </c>
      <c r="F4" s="264">
        <v>14200</v>
      </c>
      <c r="G4" s="264" t="s">
        <v>652</v>
      </c>
      <c r="H4" s="264" t="s">
        <v>654</v>
      </c>
    </row>
    <row r="5" spans="1:8" x14ac:dyDescent="0.25">
      <c r="A5" s="264" t="s">
        <v>576</v>
      </c>
      <c r="B5" s="264" t="s">
        <v>459</v>
      </c>
      <c r="C5" s="264" t="s">
        <v>574</v>
      </c>
      <c r="D5" s="264" t="s">
        <v>575</v>
      </c>
      <c r="E5" s="264" t="s">
        <v>576</v>
      </c>
      <c r="F5" s="264">
        <v>14207</v>
      </c>
      <c r="G5" s="264" t="s">
        <v>652</v>
      </c>
      <c r="H5" s="264" t="s">
        <v>654</v>
      </c>
    </row>
    <row r="6" spans="1:8" x14ac:dyDescent="0.25">
      <c r="A6" s="264" t="s">
        <v>639</v>
      </c>
      <c r="B6" s="264" t="s">
        <v>627</v>
      </c>
      <c r="C6" s="264" t="s">
        <v>637</v>
      </c>
      <c r="D6" s="264" t="s">
        <v>638</v>
      </c>
      <c r="E6" s="264" t="s">
        <v>639</v>
      </c>
      <c r="F6" s="264">
        <v>14212</v>
      </c>
      <c r="G6" s="264" t="s">
        <v>652</v>
      </c>
      <c r="H6" s="264" t="s">
        <v>654</v>
      </c>
    </row>
    <row r="7" spans="1:8" x14ac:dyDescent="0.25">
      <c r="A7" s="264" t="s">
        <v>509</v>
      </c>
      <c r="B7" s="264" t="s">
        <v>459</v>
      </c>
      <c r="C7" s="264" t="s">
        <v>507</v>
      </c>
      <c r="D7" s="264" t="s">
        <v>508</v>
      </c>
      <c r="E7" s="264" t="s">
        <v>509</v>
      </c>
      <c r="F7" s="264">
        <v>15762</v>
      </c>
      <c r="G7" s="264" t="s">
        <v>652</v>
      </c>
      <c r="H7" s="264" t="s">
        <v>654</v>
      </c>
    </row>
    <row r="8" spans="1:8" x14ac:dyDescent="0.25">
      <c r="A8" s="264" t="s">
        <v>563</v>
      </c>
      <c r="B8" s="264" t="s">
        <v>459</v>
      </c>
      <c r="C8" s="264" t="s">
        <v>561</v>
      </c>
      <c r="D8" s="264" t="s">
        <v>562</v>
      </c>
      <c r="E8" s="264" t="s">
        <v>563</v>
      </c>
      <c r="F8" s="264">
        <v>14223</v>
      </c>
      <c r="G8" s="264" t="s">
        <v>652</v>
      </c>
      <c r="H8" s="264" t="s">
        <v>654</v>
      </c>
    </row>
    <row r="9" spans="1:8" x14ac:dyDescent="0.25">
      <c r="A9" s="264" t="s">
        <v>564</v>
      </c>
      <c r="B9" s="264" t="s">
        <v>459</v>
      </c>
      <c r="C9" s="264" t="s">
        <v>561</v>
      </c>
      <c r="D9" s="264" t="s">
        <v>562</v>
      </c>
      <c r="E9" s="264" t="s">
        <v>564</v>
      </c>
      <c r="F9" s="264">
        <v>14224</v>
      </c>
      <c r="G9" s="264" t="s">
        <v>652</v>
      </c>
      <c r="H9" s="264">
        <v>1</v>
      </c>
    </row>
    <row r="10" spans="1:8" x14ac:dyDescent="0.25">
      <c r="A10" s="264" t="s">
        <v>648</v>
      </c>
      <c r="B10" s="264" t="s">
        <v>627</v>
      </c>
      <c r="C10" s="264" t="s">
        <v>646</v>
      </c>
      <c r="D10" s="264" t="s">
        <v>647</v>
      </c>
      <c r="E10" s="264" t="s">
        <v>648</v>
      </c>
      <c r="F10" s="264">
        <v>14228</v>
      </c>
      <c r="G10" s="264" t="s">
        <v>652</v>
      </c>
      <c r="H10" s="264" t="s">
        <v>654</v>
      </c>
    </row>
    <row r="11" spans="1:8" x14ac:dyDescent="0.25">
      <c r="A11" s="264" t="s">
        <v>333</v>
      </c>
      <c r="B11" s="264" t="s">
        <v>323</v>
      </c>
      <c r="C11" s="264" t="s">
        <v>331</v>
      </c>
      <c r="D11" s="264" t="s">
        <v>332</v>
      </c>
      <c r="E11" s="264" t="s">
        <v>333</v>
      </c>
      <c r="F11" s="264">
        <v>14243</v>
      </c>
      <c r="G11" s="264" t="s">
        <v>652</v>
      </c>
      <c r="H11" s="264" t="s">
        <v>654</v>
      </c>
    </row>
    <row r="12" spans="1:8" x14ac:dyDescent="0.25">
      <c r="A12" s="264" t="s">
        <v>382</v>
      </c>
      <c r="B12" s="264" t="s">
        <v>358</v>
      </c>
      <c r="C12" s="264" t="s">
        <v>380</v>
      </c>
      <c r="D12" s="264" t="s">
        <v>381</v>
      </c>
      <c r="E12" s="264" t="s">
        <v>382</v>
      </c>
      <c r="F12" s="264">
        <v>16667</v>
      </c>
      <c r="G12" s="264" t="s">
        <v>652</v>
      </c>
      <c r="H12" s="264" t="s">
        <v>654</v>
      </c>
    </row>
    <row r="13" spans="1:8" x14ac:dyDescent="0.25">
      <c r="A13" s="264" t="s">
        <v>595</v>
      </c>
      <c r="B13" s="264" t="s">
        <v>459</v>
      </c>
      <c r="C13" s="264" t="s">
        <v>593</v>
      </c>
      <c r="D13" s="264" t="s">
        <v>594</v>
      </c>
      <c r="E13" s="264" t="s">
        <v>595</v>
      </c>
      <c r="F13" s="264">
        <v>14247</v>
      </c>
      <c r="G13" s="264" t="s">
        <v>653</v>
      </c>
      <c r="H13" s="264" t="s">
        <v>654</v>
      </c>
    </row>
    <row r="14" spans="1:8" x14ac:dyDescent="0.25">
      <c r="A14" s="264" t="s">
        <v>578</v>
      </c>
      <c r="B14" s="264" t="s">
        <v>459</v>
      </c>
      <c r="C14" s="264" t="s">
        <v>574</v>
      </c>
      <c r="D14" s="264" t="s">
        <v>577</v>
      </c>
      <c r="E14" s="264" t="s">
        <v>578</v>
      </c>
      <c r="F14" s="264">
        <v>14251</v>
      </c>
      <c r="G14" s="264" t="s">
        <v>653</v>
      </c>
      <c r="H14" s="264" t="s">
        <v>654</v>
      </c>
    </row>
    <row r="15" spans="1:8" x14ac:dyDescent="0.25">
      <c r="A15" s="264" t="s">
        <v>361</v>
      </c>
      <c r="B15" s="264" t="s">
        <v>358</v>
      </c>
      <c r="C15" s="264" t="s">
        <v>359</v>
      </c>
      <c r="D15" s="264" t="s">
        <v>360</v>
      </c>
      <c r="E15" s="264" t="s">
        <v>361</v>
      </c>
      <c r="F15" s="264">
        <v>14259</v>
      </c>
      <c r="G15" s="264" t="s">
        <v>652</v>
      </c>
      <c r="H15" s="264">
        <v>1</v>
      </c>
    </row>
    <row r="16" spans="1:8" x14ac:dyDescent="0.25">
      <c r="A16" s="264" t="s">
        <v>539</v>
      </c>
      <c r="B16" s="264" t="s">
        <v>459</v>
      </c>
      <c r="C16" s="264" t="s">
        <v>535</v>
      </c>
      <c r="D16" s="264" t="s">
        <v>536</v>
      </c>
      <c r="E16" s="264" t="s">
        <v>539</v>
      </c>
      <c r="F16" s="264">
        <v>14263</v>
      </c>
      <c r="G16" s="264" t="s">
        <v>652</v>
      </c>
      <c r="H16" s="264">
        <v>1</v>
      </c>
    </row>
    <row r="17" spans="1:8" x14ac:dyDescent="0.25">
      <c r="A17" s="264" t="s">
        <v>540</v>
      </c>
      <c r="B17" s="264" t="s">
        <v>459</v>
      </c>
      <c r="C17" s="264" t="s">
        <v>535</v>
      </c>
      <c r="D17" s="264" t="s">
        <v>536</v>
      </c>
      <c r="E17" s="264" t="s">
        <v>540</v>
      </c>
      <c r="F17" s="264">
        <v>14265</v>
      </c>
      <c r="G17" s="264" t="s">
        <v>652</v>
      </c>
      <c r="H17" s="264" t="s">
        <v>654</v>
      </c>
    </row>
    <row r="18" spans="1:8" x14ac:dyDescent="0.25">
      <c r="A18" s="264" t="s">
        <v>641</v>
      </c>
      <c r="B18" s="264" t="s">
        <v>627</v>
      </c>
      <c r="C18" s="264" t="s">
        <v>637</v>
      </c>
      <c r="D18" s="264" t="s">
        <v>640</v>
      </c>
      <c r="E18" s="264" t="s">
        <v>641</v>
      </c>
      <c r="F18" s="264">
        <v>15769</v>
      </c>
      <c r="G18" s="264" t="s">
        <v>652</v>
      </c>
      <c r="H18" s="264">
        <v>1</v>
      </c>
    </row>
    <row r="19" spans="1:8" x14ac:dyDescent="0.25">
      <c r="A19" s="264" t="s">
        <v>436</v>
      </c>
      <c r="B19" s="264" t="s">
        <v>418</v>
      </c>
      <c r="C19" s="264" t="s">
        <v>434</v>
      </c>
      <c r="D19" s="264" t="s">
        <v>435</v>
      </c>
      <c r="E19" s="264" t="s">
        <v>436</v>
      </c>
      <c r="F19" s="264">
        <v>14404</v>
      </c>
      <c r="G19" s="264" t="s">
        <v>652</v>
      </c>
      <c r="H19" s="264" t="s">
        <v>654</v>
      </c>
    </row>
    <row r="20" spans="1:8" x14ac:dyDescent="0.25">
      <c r="A20" s="264" t="s">
        <v>542</v>
      </c>
      <c r="B20" s="264" t="s">
        <v>459</v>
      </c>
      <c r="C20" s="264" t="s">
        <v>535</v>
      </c>
      <c r="D20" s="264" t="s">
        <v>541</v>
      </c>
      <c r="E20" s="264" t="s">
        <v>542</v>
      </c>
      <c r="F20" s="264">
        <v>20553</v>
      </c>
      <c r="G20" s="264" t="s">
        <v>654</v>
      </c>
      <c r="H20" s="264" t="s">
        <v>654</v>
      </c>
    </row>
    <row r="21" spans="1:8" x14ac:dyDescent="0.25">
      <c r="A21" s="264" t="s">
        <v>543</v>
      </c>
      <c r="B21" s="264" t="s">
        <v>459</v>
      </c>
      <c r="C21" s="264" t="s">
        <v>535</v>
      </c>
      <c r="D21" s="264" t="s">
        <v>541</v>
      </c>
      <c r="E21" s="264" t="s">
        <v>543</v>
      </c>
      <c r="F21" s="264">
        <v>14411</v>
      </c>
      <c r="G21" s="264" t="s">
        <v>652</v>
      </c>
      <c r="H21" s="264" t="s">
        <v>654</v>
      </c>
    </row>
    <row r="22" spans="1:8" x14ac:dyDescent="0.25">
      <c r="A22" s="264" t="s">
        <v>545</v>
      </c>
      <c r="B22" s="264" t="s">
        <v>459</v>
      </c>
      <c r="C22" s="264" t="s">
        <v>535</v>
      </c>
      <c r="D22" s="264" t="s">
        <v>544</v>
      </c>
      <c r="E22" s="264" t="s">
        <v>545</v>
      </c>
      <c r="F22" s="264">
        <v>20554</v>
      </c>
      <c r="G22" s="264" t="s">
        <v>652</v>
      </c>
      <c r="H22" s="264" t="s">
        <v>654</v>
      </c>
    </row>
    <row r="23" spans="1:8" x14ac:dyDescent="0.25">
      <c r="A23" s="264" t="s">
        <v>566</v>
      </c>
      <c r="B23" s="264" t="s">
        <v>459</v>
      </c>
      <c r="C23" s="264" t="s">
        <v>561</v>
      </c>
      <c r="D23" s="264" t="s">
        <v>565</v>
      </c>
      <c r="E23" s="264" t="s">
        <v>566</v>
      </c>
      <c r="F23" s="264">
        <v>14424</v>
      </c>
      <c r="G23" s="264" t="s">
        <v>652</v>
      </c>
      <c r="H23" s="264">
        <v>1</v>
      </c>
    </row>
    <row r="24" spans="1:8" x14ac:dyDescent="0.25">
      <c r="A24" s="264" t="s">
        <v>462</v>
      </c>
      <c r="B24" s="264" t="s">
        <v>459</v>
      </c>
      <c r="C24" s="264" t="s">
        <v>460</v>
      </c>
      <c r="D24" s="264" t="s">
        <v>461</v>
      </c>
      <c r="E24" s="264" t="s">
        <v>462</v>
      </c>
      <c r="F24" s="264">
        <v>14425</v>
      </c>
      <c r="G24" s="264" t="s">
        <v>652</v>
      </c>
      <c r="H24" s="264" t="s">
        <v>654</v>
      </c>
    </row>
    <row r="25" spans="1:8" x14ac:dyDescent="0.25">
      <c r="A25" s="264" t="s">
        <v>596</v>
      </c>
      <c r="B25" s="264" t="s">
        <v>459</v>
      </c>
      <c r="C25" s="264" t="s">
        <v>593</v>
      </c>
      <c r="D25" s="264" t="s">
        <v>594</v>
      </c>
      <c r="E25" s="264" t="s">
        <v>596</v>
      </c>
      <c r="F25" s="264">
        <v>14426</v>
      </c>
      <c r="G25" s="264" t="s">
        <v>652</v>
      </c>
      <c r="H25" s="264">
        <v>1</v>
      </c>
    </row>
    <row r="26" spans="1:8" x14ac:dyDescent="0.25">
      <c r="A26" s="264" t="s">
        <v>500</v>
      </c>
      <c r="B26" s="264" t="s">
        <v>459</v>
      </c>
      <c r="C26" s="264" t="s">
        <v>498</v>
      </c>
      <c r="D26" s="264" t="s">
        <v>499</v>
      </c>
      <c r="E26" s="264" t="s">
        <v>500</v>
      </c>
      <c r="F26" s="264">
        <v>14431</v>
      </c>
      <c r="G26" s="264" t="s">
        <v>652</v>
      </c>
      <c r="H26" s="264">
        <v>1</v>
      </c>
    </row>
    <row r="27" spans="1:8" x14ac:dyDescent="0.25">
      <c r="A27" s="264" t="s">
        <v>338</v>
      </c>
      <c r="B27" s="264" t="s">
        <v>323</v>
      </c>
      <c r="C27" s="264" t="s">
        <v>336</v>
      </c>
      <c r="D27" s="264" t="s">
        <v>337</v>
      </c>
      <c r="E27" s="264" t="s">
        <v>338</v>
      </c>
      <c r="F27" s="264">
        <v>14432</v>
      </c>
      <c r="G27" s="264" t="s">
        <v>652</v>
      </c>
      <c r="H27" s="264">
        <v>1</v>
      </c>
    </row>
    <row r="28" spans="1:8" x14ac:dyDescent="0.25">
      <c r="A28" s="264" t="s">
        <v>384</v>
      </c>
      <c r="B28" s="264" t="s">
        <v>358</v>
      </c>
      <c r="C28" s="264" t="s">
        <v>380</v>
      </c>
      <c r="D28" s="264" t="s">
        <v>383</v>
      </c>
      <c r="E28" s="264" t="s">
        <v>384</v>
      </c>
      <c r="F28" s="264">
        <v>14445</v>
      </c>
      <c r="G28" s="264" t="s">
        <v>652</v>
      </c>
      <c r="H28" s="264">
        <v>1</v>
      </c>
    </row>
    <row r="29" spans="1:8" x14ac:dyDescent="0.25">
      <c r="A29" s="264" t="s">
        <v>355</v>
      </c>
      <c r="B29" s="264" t="s">
        <v>323</v>
      </c>
      <c r="C29" s="264" t="s">
        <v>353</v>
      </c>
      <c r="D29" s="264" t="s">
        <v>354</v>
      </c>
      <c r="E29" s="264" t="s">
        <v>355</v>
      </c>
      <c r="F29" s="264">
        <v>14446</v>
      </c>
      <c r="G29" s="264" t="s">
        <v>652</v>
      </c>
      <c r="H29" s="264" t="s">
        <v>654</v>
      </c>
    </row>
    <row r="30" spans="1:8" x14ac:dyDescent="0.25">
      <c r="A30" s="264" t="s">
        <v>567</v>
      </c>
      <c r="B30" s="264" t="s">
        <v>459</v>
      </c>
      <c r="C30" s="264" t="s">
        <v>561</v>
      </c>
      <c r="D30" s="264" t="s">
        <v>547</v>
      </c>
      <c r="E30" s="264" t="s">
        <v>567</v>
      </c>
      <c r="F30" s="264">
        <v>14458</v>
      </c>
      <c r="G30" s="264" t="s">
        <v>652</v>
      </c>
      <c r="H30" s="264">
        <v>1</v>
      </c>
    </row>
    <row r="31" spans="1:8" x14ac:dyDescent="0.25">
      <c r="A31" s="264" t="s">
        <v>404</v>
      </c>
      <c r="B31" s="264" t="s">
        <v>358</v>
      </c>
      <c r="C31" s="264" t="s">
        <v>400</v>
      </c>
      <c r="D31" s="264" t="s">
        <v>403</v>
      </c>
      <c r="E31" s="264" t="s">
        <v>404</v>
      </c>
      <c r="F31" s="264">
        <v>14467</v>
      </c>
      <c r="G31" s="264" t="s">
        <v>652</v>
      </c>
      <c r="H31" s="264">
        <v>1</v>
      </c>
    </row>
    <row r="32" spans="1:8" x14ac:dyDescent="0.25">
      <c r="A32" s="264" t="s">
        <v>396</v>
      </c>
      <c r="B32" s="264" t="s">
        <v>358</v>
      </c>
      <c r="C32" s="264" t="s">
        <v>394</v>
      </c>
      <c r="D32" s="264" t="s">
        <v>395</v>
      </c>
      <c r="E32" s="264" t="s">
        <v>396</v>
      </c>
      <c r="F32" s="264">
        <v>14469</v>
      </c>
      <c r="G32" s="264" t="s">
        <v>652</v>
      </c>
      <c r="H32" s="264" t="s">
        <v>654</v>
      </c>
    </row>
    <row r="33" spans="1:8" x14ac:dyDescent="0.25">
      <c r="A33" s="264" t="s">
        <v>340</v>
      </c>
      <c r="B33" s="264" t="s">
        <v>323</v>
      </c>
      <c r="C33" s="264" t="s">
        <v>336</v>
      </c>
      <c r="D33" s="264" t="s">
        <v>339</v>
      </c>
      <c r="E33" s="264" t="s">
        <v>340</v>
      </c>
      <c r="F33" s="264">
        <v>14477</v>
      </c>
      <c r="G33" s="264" t="s">
        <v>652</v>
      </c>
      <c r="H33" s="264" t="s">
        <v>654</v>
      </c>
    </row>
    <row r="34" spans="1:8" x14ac:dyDescent="0.25">
      <c r="A34" s="264" t="s">
        <v>398</v>
      </c>
      <c r="B34" s="264" t="s">
        <v>358</v>
      </c>
      <c r="C34" s="264" t="s">
        <v>394</v>
      </c>
      <c r="D34" s="264" t="s">
        <v>397</v>
      </c>
      <c r="E34" s="264" t="s">
        <v>398</v>
      </c>
      <c r="F34" s="264">
        <v>14486</v>
      </c>
      <c r="G34" s="264" t="s">
        <v>652</v>
      </c>
      <c r="H34" s="264" t="s">
        <v>654</v>
      </c>
    </row>
    <row r="35" spans="1:8" x14ac:dyDescent="0.25">
      <c r="A35" s="264" t="s">
        <v>546</v>
      </c>
      <c r="B35" s="264" t="s">
        <v>459</v>
      </c>
      <c r="C35" s="264" t="s">
        <v>535</v>
      </c>
      <c r="D35" s="264" t="s">
        <v>536</v>
      </c>
      <c r="E35" s="264" t="s">
        <v>546</v>
      </c>
      <c r="F35" s="264">
        <v>14177</v>
      </c>
      <c r="G35" s="264" t="s">
        <v>652</v>
      </c>
      <c r="H35" s="264">
        <v>1</v>
      </c>
    </row>
    <row r="36" spans="1:8" x14ac:dyDescent="0.25">
      <c r="A36" s="264" t="s">
        <v>406</v>
      </c>
      <c r="B36" s="264" t="s">
        <v>358</v>
      </c>
      <c r="C36" s="264" t="s">
        <v>400</v>
      </c>
      <c r="D36" s="264" t="s">
        <v>405</v>
      </c>
      <c r="E36" s="264" t="s">
        <v>406</v>
      </c>
      <c r="F36" s="264">
        <v>14493</v>
      </c>
      <c r="G36" s="264" t="s">
        <v>652</v>
      </c>
      <c r="H36" s="264" t="s">
        <v>654</v>
      </c>
    </row>
    <row r="37" spans="1:8" x14ac:dyDescent="0.25">
      <c r="A37" s="264" t="s">
        <v>386</v>
      </c>
      <c r="B37" s="264" t="s">
        <v>358</v>
      </c>
      <c r="C37" s="264" t="s">
        <v>380</v>
      </c>
      <c r="D37" s="264" t="s">
        <v>385</v>
      </c>
      <c r="E37" s="264" t="s">
        <v>386</v>
      </c>
      <c r="F37" s="264">
        <v>14494</v>
      </c>
      <c r="G37" s="264" t="s">
        <v>652</v>
      </c>
      <c r="H37" s="264" t="s">
        <v>654</v>
      </c>
    </row>
    <row r="38" spans="1:8" x14ac:dyDescent="0.25">
      <c r="A38" s="264" t="s">
        <v>511</v>
      </c>
      <c r="B38" s="264" t="s">
        <v>459</v>
      </c>
      <c r="C38" s="264" t="s">
        <v>507</v>
      </c>
      <c r="D38" s="264" t="s">
        <v>510</v>
      </c>
      <c r="E38" s="264" t="s">
        <v>511</v>
      </c>
      <c r="F38" s="264">
        <v>14551</v>
      </c>
      <c r="G38" s="264" t="s">
        <v>652</v>
      </c>
      <c r="H38" s="264">
        <v>1</v>
      </c>
    </row>
    <row r="39" spans="1:8" x14ac:dyDescent="0.25">
      <c r="A39" s="264" t="s">
        <v>579</v>
      </c>
      <c r="B39" s="264" t="s">
        <v>459</v>
      </c>
      <c r="C39" s="264" t="s">
        <v>574</v>
      </c>
      <c r="D39" s="264" t="s">
        <v>577</v>
      </c>
      <c r="E39" s="264" t="s">
        <v>579</v>
      </c>
      <c r="F39" s="264">
        <v>14498</v>
      </c>
      <c r="G39" s="264" t="s">
        <v>652</v>
      </c>
      <c r="H39" s="264">
        <v>1</v>
      </c>
    </row>
    <row r="40" spans="1:8" x14ac:dyDescent="0.25">
      <c r="A40" s="264" t="s">
        <v>548</v>
      </c>
      <c r="B40" s="264" t="s">
        <v>459</v>
      </c>
      <c r="C40" s="264" t="s">
        <v>535</v>
      </c>
      <c r="D40" s="264" t="s">
        <v>547</v>
      </c>
      <c r="E40" s="264" t="s">
        <v>548</v>
      </c>
      <c r="F40" s="264">
        <v>17787</v>
      </c>
      <c r="G40" s="264" t="s">
        <v>652</v>
      </c>
      <c r="H40" s="264" t="s">
        <v>654</v>
      </c>
    </row>
    <row r="41" spans="1:8" x14ac:dyDescent="0.25">
      <c r="A41" s="264" t="s">
        <v>463</v>
      </c>
      <c r="B41" s="264" t="s">
        <v>459</v>
      </c>
      <c r="C41" s="264" t="s">
        <v>460</v>
      </c>
      <c r="D41" s="264" t="s">
        <v>460</v>
      </c>
      <c r="E41" s="264" t="s">
        <v>463</v>
      </c>
      <c r="F41" s="264">
        <v>14508</v>
      </c>
      <c r="G41" s="264" t="s">
        <v>652</v>
      </c>
      <c r="H41" s="264" t="s">
        <v>654</v>
      </c>
    </row>
    <row r="42" spans="1:8" x14ac:dyDescent="0.25">
      <c r="A42" s="264" t="s">
        <v>465</v>
      </c>
      <c r="B42" s="264" t="s">
        <v>459</v>
      </c>
      <c r="C42" s="264" t="s">
        <v>460</v>
      </c>
      <c r="D42" s="264" t="s">
        <v>464</v>
      </c>
      <c r="E42" s="264" t="s">
        <v>465</v>
      </c>
      <c r="F42" s="264">
        <v>14510</v>
      </c>
      <c r="G42" s="264" t="s">
        <v>652</v>
      </c>
      <c r="H42" s="264">
        <v>1</v>
      </c>
    </row>
    <row r="43" spans="1:8" x14ac:dyDescent="0.25">
      <c r="A43" s="264" t="s">
        <v>568</v>
      </c>
      <c r="B43" s="264" t="s">
        <v>459</v>
      </c>
      <c r="C43" s="264" t="s">
        <v>561</v>
      </c>
      <c r="D43" s="264" t="s">
        <v>565</v>
      </c>
      <c r="E43" s="264" t="s">
        <v>568</v>
      </c>
      <c r="F43" s="264">
        <v>14537</v>
      </c>
      <c r="G43" s="264" t="s">
        <v>653</v>
      </c>
      <c r="H43" s="264" t="s">
        <v>654</v>
      </c>
    </row>
    <row r="44" spans="1:8" x14ac:dyDescent="0.25">
      <c r="A44" s="264" t="s">
        <v>501</v>
      </c>
      <c r="B44" s="264" t="s">
        <v>459</v>
      </c>
      <c r="C44" s="264" t="s">
        <v>498</v>
      </c>
      <c r="D44" s="264" t="s">
        <v>498</v>
      </c>
      <c r="E44" s="264" t="s">
        <v>501</v>
      </c>
      <c r="F44" s="264">
        <v>16413</v>
      </c>
      <c r="G44" s="264" t="s">
        <v>652</v>
      </c>
      <c r="H44" s="264" t="s">
        <v>654</v>
      </c>
    </row>
    <row r="45" spans="1:8" x14ac:dyDescent="0.25">
      <c r="A45" s="264" t="s">
        <v>550</v>
      </c>
      <c r="B45" s="264" t="s">
        <v>459</v>
      </c>
      <c r="C45" s="264" t="s">
        <v>535</v>
      </c>
      <c r="D45" s="264" t="s">
        <v>549</v>
      </c>
      <c r="E45" s="264" t="s">
        <v>550</v>
      </c>
      <c r="F45" s="264">
        <v>14545</v>
      </c>
      <c r="G45" s="264" t="s">
        <v>652</v>
      </c>
      <c r="H45" s="264" t="s">
        <v>654</v>
      </c>
    </row>
    <row r="46" spans="1:8" x14ac:dyDescent="0.25">
      <c r="A46" s="264" t="s">
        <v>466</v>
      </c>
      <c r="B46" s="264" t="s">
        <v>459</v>
      </c>
      <c r="C46" s="264" t="s">
        <v>460</v>
      </c>
      <c r="D46" s="264" t="s">
        <v>464</v>
      </c>
      <c r="E46" s="264" t="s">
        <v>466</v>
      </c>
      <c r="F46" s="264">
        <v>14549</v>
      </c>
      <c r="G46" s="264" t="s">
        <v>652</v>
      </c>
      <c r="H46" s="264" t="s">
        <v>654</v>
      </c>
    </row>
    <row r="47" spans="1:8" x14ac:dyDescent="0.25">
      <c r="A47" s="264" t="s">
        <v>597</v>
      </c>
      <c r="B47" s="264" t="s">
        <v>459</v>
      </c>
      <c r="C47" s="264" t="s">
        <v>593</v>
      </c>
      <c r="D47" s="264" t="s">
        <v>594</v>
      </c>
      <c r="E47" s="264" t="s">
        <v>597</v>
      </c>
      <c r="F47" s="264">
        <v>14552</v>
      </c>
      <c r="G47" s="264" t="s">
        <v>652</v>
      </c>
      <c r="H47" s="264" t="s">
        <v>654</v>
      </c>
    </row>
    <row r="48" spans="1:8" x14ac:dyDescent="0.25">
      <c r="A48" s="264" t="s">
        <v>479</v>
      </c>
      <c r="B48" s="264" t="s">
        <v>459</v>
      </c>
      <c r="C48" s="264" t="s">
        <v>477</v>
      </c>
      <c r="D48" s="264" t="s">
        <v>478</v>
      </c>
      <c r="E48" s="264" t="s">
        <v>479</v>
      </c>
      <c r="F48" s="264">
        <v>14559</v>
      </c>
      <c r="G48" s="264" t="s">
        <v>652</v>
      </c>
      <c r="H48" s="264" t="s">
        <v>654</v>
      </c>
    </row>
    <row r="49" spans="1:8" x14ac:dyDescent="0.25">
      <c r="A49" s="264" t="s">
        <v>407</v>
      </c>
      <c r="B49" s="264" t="s">
        <v>358</v>
      </c>
      <c r="C49" s="264" t="s">
        <v>400</v>
      </c>
      <c r="D49" s="264" t="s">
        <v>403</v>
      </c>
      <c r="E49" s="264" t="s">
        <v>407</v>
      </c>
      <c r="F49" s="264">
        <v>14567</v>
      </c>
      <c r="G49" s="264" t="s">
        <v>652</v>
      </c>
      <c r="H49" s="264" t="s">
        <v>654</v>
      </c>
    </row>
    <row r="50" spans="1:8" x14ac:dyDescent="0.25">
      <c r="A50" s="264" t="s">
        <v>408</v>
      </c>
      <c r="B50" s="264" t="s">
        <v>358</v>
      </c>
      <c r="C50" s="264" t="s">
        <v>400</v>
      </c>
      <c r="D50" s="264" t="s">
        <v>405</v>
      </c>
      <c r="E50" s="264" t="s">
        <v>408</v>
      </c>
      <c r="F50" s="264">
        <v>14573</v>
      </c>
      <c r="G50" s="264" t="s">
        <v>652</v>
      </c>
      <c r="H50" s="264" t="s">
        <v>654</v>
      </c>
    </row>
    <row r="51" spans="1:8" x14ac:dyDescent="0.25">
      <c r="A51" s="264" t="s">
        <v>581</v>
      </c>
      <c r="B51" s="264" t="s">
        <v>459</v>
      </c>
      <c r="C51" s="264" t="s">
        <v>574</v>
      </c>
      <c r="D51" s="264" t="s">
        <v>580</v>
      </c>
      <c r="E51" s="264" t="s">
        <v>581</v>
      </c>
      <c r="F51" s="264">
        <v>14575</v>
      </c>
      <c r="G51" s="264" t="s">
        <v>652</v>
      </c>
      <c r="H51" s="264" t="s">
        <v>654</v>
      </c>
    </row>
    <row r="52" spans="1:8" x14ac:dyDescent="0.25">
      <c r="A52" s="264" t="s">
        <v>410</v>
      </c>
      <c r="B52" s="264" t="s">
        <v>358</v>
      </c>
      <c r="C52" s="264" t="s">
        <v>400</v>
      </c>
      <c r="D52" s="264" t="s">
        <v>409</v>
      </c>
      <c r="E52" s="264" t="s">
        <v>410</v>
      </c>
      <c r="F52" s="264">
        <v>14581</v>
      </c>
      <c r="G52" s="264" t="s">
        <v>652</v>
      </c>
      <c r="H52" s="264" t="s">
        <v>654</v>
      </c>
    </row>
    <row r="53" spans="1:8" x14ac:dyDescent="0.25">
      <c r="A53" s="264" t="s">
        <v>368</v>
      </c>
      <c r="B53" s="264" t="s">
        <v>358</v>
      </c>
      <c r="C53" s="264" t="s">
        <v>366</v>
      </c>
      <c r="D53" s="264" t="s">
        <v>367</v>
      </c>
      <c r="E53" s="264" t="s">
        <v>368</v>
      </c>
      <c r="F53" s="264">
        <v>14582</v>
      </c>
      <c r="G53" s="264" t="s">
        <v>652</v>
      </c>
      <c r="H53" s="264">
        <v>1</v>
      </c>
    </row>
    <row r="54" spans="1:8" x14ac:dyDescent="0.25">
      <c r="A54" s="264" t="s">
        <v>608</v>
      </c>
      <c r="B54" s="264" t="s">
        <v>459</v>
      </c>
      <c r="C54" s="264" t="s">
        <v>607</v>
      </c>
      <c r="D54" s="264" t="s">
        <v>577</v>
      </c>
      <c r="E54" s="264" t="s">
        <v>608</v>
      </c>
      <c r="F54" s="264">
        <v>14606</v>
      </c>
      <c r="G54" s="264" t="s">
        <v>652</v>
      </c>
      <c r="H54" s="264">
        <v>1</v>
      </c>
    </row>
    <row r="55" spans="1:8" x14ac:dyDescent="0.25">
      <c r="A55" s="264" t="s">
        <v>326</v>
      </c>
      <c r="B55" s="264" t="s">
        <v>323</v>
      </c>
      <c r="C55" s="264" t="s">
        <v>324</v>
      </c>
      <c r="D55" s="264" t="s">
        <v>325</v>
      </c>
      <c r="E55" s="264" t="s">
        <v>326</v>
      </c>
      <c r="F55" s="264">
        <v>14607</v>
      </c>
      <c r="G55" s="264" t="s">
        <v>652</v>
      </c>
      <c r="H55" s="264">
        <v>1</v>
      </c>
    </row>
    <row r="56" spans="1:8" x14ac:dyDescent="0.25">
      <c r="A56" s="264" t="s">
        <v>335</v>
      </c>
      <c r="B56" s="264" t="s">
        <v>323</v>
      </c>
      <c r="C56" s="264" t="s">
        <v>331</v>
      </c>
      <c r="D56" s="264" t="s">
        <v>334</v>
      </c>
      <c r="E56" s="264" t="s">
        <v>335</v>
      </c>
      <c r="F56" s="264">
        <v>14609</v>
      </c>
      <c r="G56" s="264" t="s">
        <v>652</v>
      </c>
      <c r="H56" s="264">
        <v>1</v>
      </c>
    </row>
    <row r="57" spans="1:8" x14ac:dyDescent="0.25">
      <c r="A57" s="264" t="s">
        <v>570</v>
      </c>
      <c r="B57" s="264" t="s">
        <v>459</v>
      </c>
      <c r="C57" s="264" t="s">
        <v>561</v>
      </c>
      <c r="D57" s="264" t="s">
        <v>569</v>
      </c>
      <c r="E57" s="264" t="s">
        <v>570</v>
      </c>
      <c r="F57" s="264">
        <v>14610</v>
      </c>
      <c r="G57" s="264" t="s">
        <v>652</v>
      </c>
      <c r="H57" s="264" t="s">
        <v>654</v>
      </c>
    </row>
    <row r="58" spans="1:8" x14ac:dyDescent="0.25">
      <c r="A58" s="264" t="s">
        <v>621</v>
      </c>
      <c r="B58" s="264" t="s">
        <v>459</v>
      </c>
      <c r="C58" s="264" t="s">
        <v>620</v>
      </c>
      <c r="D58" s="264" t="s">
        <v>615</v>
      </c>
      <c r="E58" s="264" t="s">
        <v>621</v>
      </c>
      <c r="F58" s="264">
        <v>14611</v>
      </c>
      <c r="G58" s="264" t="s">
        <v>652</v>
      </c>
      <c r="H58" s="264">
        <v>1</v>
      </c>
    </row>
    <row r="59" spans="1:8" x14ac:dyDescent="0.25">
      <c r="A59" s="264" t="s">
        <v>363</v>
      </c>
      <c r="B59" s="264" t="s">
        <v>358</v>
      </c>
      <c r="C59" s="264" t="s">
        <v>359</v>
      </c>
      <c r="D59" s="264" t="s">
        <v>362</v>
      </c>
      <c r="E59" s="264" t="s">
        <v>363</v>
      </c>
      <c r="F59" s="264">
        <v>14652</v>
      </c>
      <c r="G59" s="264" t="s">
        <v>652</v>
      </c>
      <c r="H59" s="264">
        <v>1</v>
      </c>
    </row>
    <row r="60" spans="1:8" x14ac:dyDescent="0.25">
      <c r="A60" s="264" t="s">
        <v>421</v>
      </c>
      <c r="B60" s="264" t="s">
        <v>418</v>
      </c>
      <c r="C60" s="264" t="s">
        <v>419</v>
      </c>
      <c r="D60" s="264" t="s">
        <v>420</v>
      </c>
      <c r="E60" s="264" t="s">
        <v>421</v>
      </c>
      <c r="F60" s="264">
        <v>14659</v>
      </c>
      <c r="G60" s="264" t="s">
        <v>652</v>
      </c>
      <c r="H60" s="264" t="s">
        <v>654</v>
      </c>
    </row>
    <row r="61" spans="1:8" x14ac:dyDescent="0.25">
      <c r="A61" s="264" t="s">
        <v>481</v>
      </c>
      <c r="B61" s="264" t="s">
        <v>459</v>
      </c>
      <c r="C61" s="264" t="s">
        <v>477</v>
      </c>
      <c r="D61" s="264" t="s">
        <v>480</v>
      </c>
      <c r="E61" s="264" t="s">
        <v>481</v>
      </c>
      <c r="F61" s="264">
        <v>14668</v>
      </c>
      <c r="G61" s="264" t="s">
        <v>652</v>
      </c>
      <c r="H61" s="264" t="s">
        <v>654</v>
      </c>
    </row>
    <row r="62" spans="1:8" x14ac:dyDescent="0.25">
      <c r="A62" s="264" t="s">
        <v>582</v>
      </c>
      <c r="B62" s="264" t="s">
        <v>459</v>
      </c>
      <c r="C62" s="264" t="s">
        <v>574</v>
      </c>
      <c r="D62" s="264" t="s">
        <v>577</v>
      </c>
      <c r="E62" s="264" t="s">
        <v>582</v>
      </c>
      <c r="F62" s="264">
        <v>14733</v>
      </c>
      <c r="G62" s="264" t="s">
        <v>652</v>
      </c>
      <c r="H62" s="264">
        <v>1</v>
      </c>
    </row>
    <row r="63" spans="1:8" x14ac:dyDescent="0.25">
      <c r="A63" s="264" t="s">
        <v>327</v>
      </c>
      <c r="B63" s="264" t="s">
        <v>323</v>
      </c>
      <c r="C63" s="264" t="s">
        <v>324</v>
      </c>
      <c r="D63" s="264" t="s">
        <v>325</v>
      </c>
      <c r="E63" s="264" t="s">
        <v>327</v>
      </c>
      <c r="F63" s="264">
        <v>14784</v>
      </c>
      <c r="G63" s="264" t="s">
        <v>652</v>
      </c>
      <c r="H63" s="264" t="s">
        <v>654</v>
      </c>
    </row>
    <row r="64" spans="1:8" x14ac:dyDescent="0.25">
      <c r="A64" s="264" t="s">
        <v>512</v>
      </c>
      <c r="B64" s="264" t="s">
        <v>459</v>
      </c>
      <c r="C64" s="264" t="s">
        <v>507</v>
      </c>
      <c r="D64" s="264" t="s">
        <v>508</v>
      </c>
      <c r="E64" s="264" t="s">
        <v>512</v>
      </c>
      <c r="F64" s="264">
        <v>14801</v>
      </c>
      <c r="G64" s="264" t="s">
        <v>652</v>
      </c>
      <c r="H64" s="264">
        <v>1</v>
      </c>
    </row>
    <row r="65" spans="1:8" x14ac:dyDescent="0.25">
      <c r="A65" s="264" t="s">
        <v>468</v>
      </c>
      <c r="B65" s="264" t="s">
        <v>459</v>
      </c>
      <c r="C65" s="264" t="s">
        <v>460</v>
      </c>
      <c r="D65" s="264" t="s">
        <v>467</v>
      </c>
      <c r="E65" s="264" t="s">
        <v>468</v>
      </c>
      <c r="F65" s="264">
        <v>14805</v>
      </c>
      <c r="G65" s="264" t="s">
        <v>652</v>
      </c>
      <c r="H65" s="264" t="s">
        <v>654</v>
      </c>
    </row>
    <row r="66" spans="1:8" x14ac:dyDescent="0.25">
      <c r="A66" s="264" t="s">
        <v>491</v>
      </c>
      <c r="B66" s="264" t="s">
        <v>459</v>
      </c>
      <c r="C66" s="264" t="s">
        <v>489</v>
      </c>
      <c r="D66" s="264" t="s">
        <v>490</v>
      </c>
      <c r="E66" s="264" t="s">
        <v>491</v>
      </c>
      <c r="F66" s="264">
        <v>14836</v>
      </c>
      <c r="G66" s="264" t="s">
        <v>652</v>
      </c>
      <c r="H66" s="264">
        <v>1</v>
      </c>
    </row>
    <row r="67" spans="1:8" x14ac:dyDescent="0.25">
      <c r="A67" s="264" t="s">
        <v>469</v>
      </c>
      <c r="B67" s="264" t="s">
        <v>459</v>
      </c>
      <c r="C67" s="264" t="s">
        <v>460</v>
      </c>
      <c r="D67" s="264" t="s">
        <v>461</v>
      </c>
      <c r="E67" s="264" t="s">
        <v>469</v>
      </c>
      <c r="F67" s="264">
        <v>14845</v>
      </c>
      <c r="G67" s="264" t="s">
        <v>652</v>
      </c>
      <c r="H67" s="264" t="s">
        <v>654</v>
      </c>
    </row>
    <row r="68" spans="1:8" x14ac:dyDescent="0.25">
      <c r="A68" s="264" t="s">
        <v>599</v>
      </c>
      <c r="B68" s="264" t="s">
        <v>459</v>
      </c>
      <c r="C68" s="264" t="s">
        <v>593</v>
      </c>
      <c r="D68" s="264" t="s">
        <v>598</v>
      </c>
      <c r="E68" s="264" t="s">
        <v>599</v>
      </c>
      <c r="F68" s="264">
        <v>16390</v>
      </c>
      <c r="G68" s="264" t="s">
        <v>652</v>
      </c>
      <c r="H68" s="264" t="s">
        <v>654</v>
      </c>
    </row>
    <row r="69" spans="1:8" x14ac:dyDescent="0.25">
      <c r="A69" s="264" t="s">
        <v>513</v>
      </c>
      <c r="B69" s="264" t="s">
        <v>459</v>
      </c>
      <c r="C69" s="264" t="s">
        <v>507</v>
      </c>
      <c r="D69" s="264" t="s">
        <v>508</v>
      </c>
      <c r="E69" s="264" t="s">
        <v>513</v>
      </c>
      <c r="F69" s="264">
        <v>17821</v>
      </c>
      <c r="G69" s="264" t="s">
        <v>652</v>
      </c>
      <c r="H69" s="264" t="s">
        <v>654</v>
      </c>
    </row>
    <row r="70" spans="1:8" x14ac:dyDescent="0.25">
      <c r="A70" s="264" t="s">
        <v>348</v>
      </c>
      <c r="B70" s="264" t="s">
        <v>323</v>
      </c>
      <c r="C70" s="264" t="s">
        <v>346</v>
      </c>
      <c r="D70" s="264" t="s">
        <v>347</v>
      </c>
      <c r="E70" s="264" t="s">
        <v>348</v>
      </c>
      <c r="F70" s="264">
        <v>14867</v>
      </c>
      <c r="G70" s="264" t="s">
        <v>652</v>
      </c>
      <c r="H70" s="264" t="s">
        <v>654</v>
      </c>
    </row>
    <row r="71" spans="1:8" x14ac:dyDescent="0.25">
      <c r="A71" s="264" t="s">
        <v>411</v>
      </c>
      <c r="B71" s="264" t="s">
        <v>358</v>
      </c>
      <c r="C71" s="264" t="s">
        <v>400</v>
      </c>
      <c r="D71" s="264" t="s">
        <v>409</v>
      </c>
      <c r="E71" s="264" t="s">
        <v>411</v>
      </c>
      <c r="F71" s="264">
        <v>14868</v>
      </c>
      <c r="G71" s="264" t="s">
        <v>652</v>
      </c>
      <c r="H71" s="264">
        <v>1</v>
      </c>
    </row>
    <row r="72" spans="1:8" x14ac:dyDescent="0.25">
      <c r="A72" s="264" t="s">
        <v>438</v>
      </c>
      <c r="B72" s="264" t="s">
        <v>418</v>
      </c>
      <c r="C72" s="264" t="s">
        <v>434</v>
      </c>
      <c r="D72" s="264" t="s">
        <v>437</v>
      </c>
      <c r="E72" s="264" t="s">
        <v>438</v>
      </c>
      <c r="F72" s="264">
        <v>14869</v>
      </c>
      <c r="G72" s="264" t="s">
        <v>652</v>
      </c>
      <c r="H72" s="264" t="s">
        <v>654</v>
      </c>
    </row>
    <row r="73" spans="1:8" x14ac:dyDescent="0.25">
      <c r="A73" s="264" t="s">
        <v>583</v>
      </c>
      <c r="B73" s="264" t="s">
        <v>459</v>
      </c>
      <c r="C73" s="264" t="s">
        <v>574</v>
      </c>
      <c r="D73" s="264" t="s">
        <v>559</v>
      </c>
      <c r="E73" s="264" t="s">
        <v>583</v>
      </c>
      <c r="F73" s="264">
        <v>14880</v>
      </c>
      <c r="G73" s="264" t="s">
        <v>653</v>
      </c>
      <c r="H73" s="264" t="s">
        <v>654</v>
      </c>
    </row>
    <row r="74" spans="1:8" x14ac:dyDescent="0.25">
      <c r="A74" s="264" t="s">
        <v>610</v>
      </c>
      <c r="B74" s="264" t="s">
        <v>459</v>
      </c>
      <c r="C74" s="264" t="s">
        <v>607</v>
      </c>
      <c r="D74" s="264" t="s">
        <v>609</v>
      </c>
      <c r="E74" s="264" t="s">
        <v>610</v>
      </c>
      <c r="F74" s="264">
        <v>14922</v>
      </c>
      <c r="G74" s="264" t="s">
        <v>652</v>
      </c>
      <c r="H74" s="264" t="s">
        <v>654</v>
      </c>
    </row>
    <row r="75" spans="1:8" x14ac:dyDescent="0.25">
      <c r="A75" s="264" t="s">
        <v>493</v>
      </c>
      <c r="B75" s="264" t="s">
        <v>459</v>
      </c>
      <c r="C75" s="264" t="s">
        <v>489</v>
      </c>
      <c r="D75" s="264" t="s">
        <v>492</v>
      </c>
      <c r="E75" s="264" t="s">
        <v>493</v>
      </c>
      <c r="F75" s="264">
        <v>14924</v>
      </c>
      <c r="G75" s="264" t="s">
        <v>652</v>
      </c>
      <c r="H75" s="264">
        <v>1</v>
      </c>
    </row>
    <row r="76" spans="1:8" x14ac:dyDescent="0.25">
      <c r="A76" s="264" t="s">
        <v>471</v>
      </c>
      <c r="B76" s="264" t="s">
        <v>459</v>
      </c>
      <c r="C76" s="264" t="s">
        <v>460</v>
      </c>
      <c r="D76" s="264" t="s">
        <v>470</v>
      </c>
      <c r="E76" s="264" t="s">
        <v>471</v>
      </c>
      <c r="F76" s="264">
        <v>14926</v>
      </c>
      <c r="G76" s="264" t="s">
        <v>652</v>
      </c>
      <c r="H76" s="264" t="s">
        <v>654</v>
      </c>
    </row>
    <row r="77" spans="1:8" x14ac:dyDescent="0.25">
      <c r="A77" s="264" t="s">
        <v>357</v>
      </c>
      <c r="B77" s="264" t="s">
        <v>323</v>
      </c>
      <c r="C77" s="264" t="s">
        <v>353</v>
      </c>
      <c r="D77" s="264" t="s">
        <v>356</v>
      </c>
      <c r="E77" s="264" t="s">
        <v>357</v>
      </c>
      <c r="F77" s="264">
        <v>14940</v>
      </c>
      <c r="G77" s="264" t="s">
        <v>652</v>
      </c>
      <c r="H77" s="264" t="s">
        <v>654</v>
      </c>
    </row>
    <row r="78" spans="1:8" x14ac:dyDescent="0.25">
      <c r="A78" s="264" t="s">
        <v>630</v>
      </c>
      <c r="B78" s="264" t="s">
        <v>627</v>
      </c>
      <c r="C78" s="264" t="s">
        <v>628</v>
      </c>
      <c r="D78" s="264" t="s">
        <v>629</v>
      </c>
      <c r="E78" s="264" t="s">
        <v>630</v>
      </c>
      <c r="F78" s="264">
        <v>14943</v>
      </c>
      <c r="G78" s="264" t="s">
        <v>652</v>
      </c>
      <c r="H78" s="264" t="s">
        <v>654</v>
      </c>
    </row>
    <row r="79" spans="1:8" x14ac:dyDescent="0.25">
      <c r="A79" s="264" t="s">
        <v>370</v>
      </c>
      <c r="B79" s="264" t="s">
        <v>358</v>
      </c>
      <c r="C79" s="264" t="s">
        <v>366</v>
      </c>
      <c r="D79" s="264" t="s">
        <v>369</v>
      </c>
      <c r="E79" s="264" t="s">
        <v>370</v>
      </c>
      <c r="F79" s="264">
        <v>14950</v>
      </c>
      <c r="G79" s="264" t="s">
        <v>652</v>
      </c>
      <c r="H79" s="264">
        <v>1</v>
      </c>
    </row>
    <row r="80" spans="1:8" x14ac:dyDescent="0.25">
      <c r="A80" s="264" t="s">
        <v>371</v>
      </c>
      <c r="B80" s="264" t="s">
        <v>358</v>
      </c>
      <c r="C80" s="264" t="s">
        <v>366</v>
      </c>
      <c r="D80" s="264" t="s">
        <v>367</v>
      </c>
      <c r="E80" s="264" t="s">
        <v>371</v>
      </c>
      <c r="F80" s="264">
        <v>14951</v>
      </c>
      <c r="G80" s="264" t="s">
        <v>652</v>
      </c>
      <c r="H80" s="264">
        <v>1</v>
      </c>
    </row>
    <row r="81" spans="1:8" x14ac:dyDescent="0.25">
      <c r="A81" s="264" t="s">
        <v>552</v>
      </c>
      <c r="B81" s="264" t="s">
        <v>459</v>
      </c>
      <c r="C81" s="264" t="s">
        <v>535</v>
      </c>
      <c r="D81" s="264" t="s">
        <v>551</v>
      </c>
      <c r="E81" s="264" t="s">
        <v>552</v>
      </c>
      <c r="F81" s="264">
        <v>17742</v>
      </c>
      <c r="G81" s="264" t="s">
        <v>652</v>
      </c>
      <c r="H81" s="264" t="s">
        <v>654</v>
      </c>
    </row>
    <row r="82" spans="1:8" x14ac:dyDescent="0.25">
      <c r="A82" s="264" t="s">
        <v>571</v>
      </c>
      <c r="B82" s="264" t="s">
        <v>459</v>
      </c>
      <c r="C82" s="264" t="s">
        <v>561</v>
      </c>
      <c r="D82" s="264" t="s">
        <v>565</v>
      </c>
      <c r="E82" s="264" t="s">
        <v>571</v>
      </c>
      <c r="F82" s="264">
        <v>14954</v>
      </c>
      <c r="G82" s="264" t="s">
        <v>652</v>
      </c>
      <c r="H82" s="264" t="s">
        <v>654</v>
      </c>
    </row>
    <row r="83" spans="1:8" x14ac:dyDescent="0.25">
      <c r="A83" s="264" t="s">
        <v>483</v>
      </c>
      <c r="B83" s="264" t="s">
        <v>459</v>
      </c>
      <c r="C83" s="264" t="s">
        <v>477</v>
      </c>
      <c r="D83" s="264" t="s">
        <v>482</v>
      </c>
      <c r="E83" s="264" t="s">
        <v>483</v>
      </c>
      <c r="F83" s="264">
        <v>16683</v>
      </c>
      <c r="G83" s="264" t="s">
        <v>652</v>
      </c>
      <c r="H83" s="264">
        <v>1</v>
      </c>
    </row>
    <row r="84" spans="1:8" x14ac:dyDescent="0.25">
      <c r="A84" s="264" t="s">
        <v>515</v>
      </c>
      <c r="B84" s="264" t="s">
        <v>459</v>
      </c>
      <c r="C84" s="264" t="s">
        <v>507</v>
      </c>
      <c r="D84" s="264" t="s">
        <v>514</v>
      </c>
      <c r="E84" s="264" t="s">
        <v>515</v>
      </c>
      <c r="F84" s="264">
        <v>15004</v>
      </c>
      <c r="G84" s="264" t="s">
        <v>652</v>
      </c>
      <c r="H84" s="264" t="s">
        <v>654</v>
      </c>
    </row>
    <row r="85" spans="1:8" x14ac:dyDescent="0.25">
      <c r="A85" s="264" t="s">
        <v>423</v>
      </c>
      <c r="B85" s="264" t="s">
        <v>418</v>
      </c>
      <c r="C85" s="264" t="s">
        <v>419</v>
      </c>
      <c r="D85" s="264" t="s">
        <v>422</v>
      </c>
      <c r="E85" s="264" t="s">
        <v>423</v>
      </c>
      <c r="F85" s="264">
        <v>15007</v>
      </c>
      <c r="G85" s="264" t="s">
        <v>652</v>
      </c>
      <c r="H85" s="264" t="s">
        <v>654</v>
      </c>
    </row>
    <row r="86" spans="1:8" x14ac:dyDescent="0.25">
      <c r="A86" s="264" t="s">
        <v>553</v>
      </c>
      <c r="B86" s="264" t="s">
        <v>459</v>
      </c>
      <c r="C86" s="264" t="s">
        <v>535</v>
      </c>
      <c r="D86" s="264" t="s">
        <v>551</v>
      </c>
      <c r="E86" s="264" t="s">
        <v>553</v>
      </c>
      <c r="F86" s="264">
        <v>15008</v>
      </c>
      <c r="G86" s="264" t="s">
        <v>652</v>
      </c>
      <c r="H86" s="264">
        <v>1</v>
      </c>
    </row>
    <row r="87" spans="1:8" x14ac:dyDescent="0.25">
      <c r="A87" s="264" t="s">
        <v>554</v>
      </c>
      <c r="B87" s="264" t="s">
        <v>459</v>
      </c>
      <c r="C87" s="264" t="s">
        <v>535</v>
      </c>
      <c r="D87" s="264" t="s">
        <v>536</v>
      </c>
      <c r="E87" s="264" t="s">
        <v>554</v>
      </c>
      <c r="F87" s="264">
        <v>15009</v>
      </c>
      <c r="G87" s="264" t="s">
        <v>652</v>
      </c>
      <c r="H87" s="264">
        <v>1</v>
      </c>
    </row>
    <row r="88" spans="1:8" x14ac:dyDescent="0.25">
      <c r="A88" s="264" t="s">
        <v>601</v>
      </c>
      <c r="B88" s="264" t="s">
        <v>459</v>
      </c>
      <c r="C88" s="264" t="s">
        <v>593</v>
      </c>
      <c r="D88" s="264" t="s">
        <v>600</v>
      </c>
      <c r="E88" s="264" t="s">
        <v>601</v>
      </c>
      <c r="F88" s="264">
        <v>15013</v>
      </c>
      <c r="G88" s="264" t="s">
        <v>652</v>
      </c>
      <c r="H88" s="264" t="s">
        <v>654</v>
      </c>
    </row>
    <row r="89" spans="1:8" x14ac:dyDescent="0.25">
      <c r="A89" s="264" t="s">
        <v>425</v>
      </c>
      <c r="B89" s="264" t="s">
        <v>418</v>
      </c>
      <c r="C89" s="264" t="s">
        <v>419</v>
      </c>
      <c r="D89" s="264" t="s">
        <v>424</v>
      </c>
      <c r="E89" s="264" t="s">
        <v>425</v>
      </c>
      <c r="F89" s="264">
        <v>15035</v>
      </c>
      <c r="G89" s="264" t="s">
        <v>652</v>
      </c>
      <c r="H89" s="264" t="s">
        <v>654</v>
      </c>
    </row>
    <row r="90" spans="1:8" x14ac:dyDescent="0.25">
      <c r="A90" s="264" t="s">
        <v>413</v>
      </c>
      <c r="B90" s="264" t="s">
        <v>358</v>
      </c>
      <c r="C90" s="264" t="s">
        <v>400</v>
      </c>
      <c r="D90" s="264" t="s">
        <v>412</v>
      </c>
      <c r="E90" s="264" t="s">
        <v>413</v>
      </c>
      <c r="F90" s="264">
        <v>15051</v>
      </c>
      <c r="G90" s="264" t="s">
        <v>652</v>
      </c>
      <c r="H90" s="264">
        <v>1</v>
      </c>
    </row>
    <row r="91" spans="1:8" x14ac:dyDescent="0.25">
      <c r="A91" s="264" t="s">
        <v>632</v>
      </c>
      <c r="B91" s="264" t="s">
        <v>627</v>
      </c>
      <c r="C91" s="264" t="s">
        <v>628</v>
      </c>
      <c r="D91" s="264" t="s">
        <v>631</v>
      </c>
      <c r="E91" s="264" t="s">
        <v>632</v>
      </c>
      <c r="F91" s="264">
        <v>15076</v>
      </c>
      <c r="G91" s="264" t="s">
        <v>652</v>
      </c>
      <c r="H91" s="264" t="s">
        <v>654</v>
      </c>
    </row>
    <row r="92" spans="1:8" x14ac:dyDescent="0.25">
      <c r="A92" s="264" t="s">
        <v>399</v>
      </c>
      <c r="B92" s="264" t="s">
        <v>358</v>
      </c>
      <c r="C92" s="264" t="s">
        <v>394</v>
      </c>
      <c r="D92" s="264" t="s">
        <v>395</v>
      </c>
      <c r="E92" s="264" t="s">
        <v>399</v>
      </c>
      <c r="F92" s="264">
        <v>15107</v>
      </c>
      <c r="G92" s="264" t="s">
        <v>652</v>
      </c>
      <c r="H92" s="264" t="s">
        <v>654</v>
      </c>
    </row>
    <row r="93" spans="1:8" x14ac:dyDescent="0.25">
      <c r="A93" s="264" t="s">
        <v>517</v>
      </c>
      <c r="B93" s="264" t="s">
        <v>459</v>
      </c>
      <c r="C93" s="264" t="s">
        <v>507</v>
      </c>
      <c r="D93" s="264" t="s">
        <v>516</v>
      </c>
      <c r="E93" s="264" t="s">
        <v>517</v>
      </c>
      <c r="F93" s="264">
        <v>15108</v>
      </c>
      <c r="G93" s="264" t="s">
        <v>652</v>
      </c>
      <c r="H93" s="264">
        <v>1</v>
      </c>
    </row>
    <row r="94" spans="1:8" x14ac:dyDescent="0.25">
      <c r="A94" s="264" t="s">
        <v>519</v>
      </c>
      <c r="B94" s="264" t="s">
        <v>459</v>
      </c>
      <c r="C94" s="264" t="s">
        <v>507</v>
      </c>
      <c r="D94" s="264" t="s">
        <v>518</v>
      </c>
      <c r="E94" s="264" t="s">
        <v>519</v>
      </c>
      <c r="F94" s="264">
        <v>15106</v>
      </c>
      <c r="G94" s="264" t="s">
        <v>652</v>
      </c>
      <c r="H94" s="264">
        <v>1</v>
      </c>
    </row>
    <row r="95" spans="1:8" x14ac:dyDescent="0.25">
      <c r="A95" s="264" t="s">
        <v>442</v>
      </c>
      <c r="B95" s="264" t="s">
        <v>418</v>
      </c>
      <c r="C95" s="264" t="s">
        <v>440</v>
      </c>
      <c r="D95" s="264" t="s">
        <v>441</v>
      </c>
      <c r="E95" s="264" t="s">
        <v>442</v>
      </c>
      <c r="F95" s="264">
        <v>10672</v>
      </c>
      <c r="G95" s="264" t="s">
        <v>652</v>
      </c>
      <c r="H95" s="264">
        <v>0</v>
      </c>
    </row>
    <row r="96" spans="1:8" x14ac:dyDescent="0.25">
      <c r="A96" s="264" t="s">
        <v>634</v>
      </c>
      <c r="B96" s="264" t="s">
        <v>627</v>
      </c>
      <c r="C96" s="264" t="s">
        <v>628</v>
      </c>
      <c r="D96" s="264" t="s">
        <v>633</v>
      </c>
      <c r="E96" s="264" t="s">
        <v>634</v>
      </c>
      <c r="F96" s="264">
        <v>15125</v>
      </c>
      <c r="G96" s="264" t="s">
        <v>652</v>
      </c>
      <c r="H96" s="264" t="s">
        <v>654</v>
      </c>
    </row>
    <row r="97" spans="1:8" x14ac:dyDescent="0.25">
      <c r="A97" s="264" t="s">
        <v>635</v>
      </c>
      <c r="B97" s="264" t="s">
        <v>627</v>
      </c>
      <c r="C97" s="264" t="s">
        <v>628</v>
      </c>
      <c r="D97" s="264" t="s">
        <v>633</v>
      </c>
      <c r="E97" s="264" t="s">
        <v>635</v>
      </c>
      <c r="F97" s="264">
        <v>15126</v>
      </c>
      <c r="G97" s="264" t="s">
        <v>652</v>
      </c>
      <c r="H97" s="264">
        <v>1</v>
      </c>
    </row>
    <row r="98" spans="1:8" x14ac:dyDescent="0.25">
      <c r="A98" s="264" t="s">
        <v>387</v>
      </c>
      <c r="B98" s="264" t="s">
        <v>358</v>
      </c>
      <c r="C98" s="264" t="s">
        <v>380</v>
      </c>
      <c r="D98" s="264" t="s">
        <v>385</v>
      </c>
      <c r="E98" s="264" t="s">
        <v>387</v>
      </c>
      <c r="F98" s="264">
        <v>18084</v>
      </c>
      <c r="G98" s="264" t="s">
        <v>652</v>
      </c>
      <c r="H98" s="264" t="s">
        <v>654</v>
      </c>
    </row>
    <row r="99" spans="1:8" x14ac:dyDescent="0.25">
      <c r="A99" s="264" t="s">
        <v>349</v>
      </c>
      <c r="B99" s="264" t="s">
        <v>323</v>
      </c>
      <c r="C99" s="264" t="s">
        <v>346</v>
      </c>
      <c r="D99" s="264" t="s">
        <v>347</v>
      </c>
      <c r="E99" s="264" t="s">
        <v>349</v>
      </c>
      <c r="F99" s="264">
        <v>15137</v>
      </c>
      <c r="G99" s="264" t="s">
        <v>652</v>
      </c>
      <c r="H99" s="264" t="s">
        <v>654</v>
      </c>
    </row>
    <row r="100" spans="1:8" x14ac:dyDescent="0.25">
      <c r="A100" s="264" t="s">
        <v>350</v>
      </c>
      <c r="B100" s="264" t="s">
        <v>323</v>
      </c>
      <c r="C100" s="264" t="s">
        <v>346</v>
      </c>
      <c r="D100" s="264" t="s">
        <v>347</v>
      </c>
      <c r="E100" s="264" t="s">
        <v>350</v>
      </c>
      <c r="F100" s="264">
        <v>15138</v>
      </c>
      <c r="G100" s="264" t="s">
        <v>652</v>
      </c>
      <c r="H100" s="264">
        <v>1</v>
      </c>
    </row>
    <row r="101" spans="1:8" x14ac:dyDescent="0.25">
      <c r="A101" s="264" t="s">
        <v>373</v>
      </c>
      <c r="B101" s="264" t="s">
        <v>358</v>
      </c>
      <c r="C101" s="264" t="s">
        <v>366</v>
      </c>
      <c r="D101" s="264" t="s">
        <v>372</v>
      </c>
      <c r="E101" s="264" t="s">
        <v>373</v>
      </c>
      <c r="F101" s="264">
        <v>15150</v>
      </c>
      <c r="G101" s="264" t="s">
        <v>652</v>
      </c>
      <c r="H101" s="264" t="s">
        <v>654</v>
      </c>
    </row>
    <row r="102" spans="1:8" x14ac:dyDescent="0.25">
      <c r="A102" s="264" t="s">
        <v>426</v>
      </c>
      <c r="B102" s="264" t="s">
        <v>418</v>
      </c>
      <c r="C102" s="264" t="s">
        <v>419</v>
      </c>
      <c r="D102" s="264" t="s">
        <v>422</v>
      </c>
      <c r="E102" s="264" t="s">
        <v>426</v>
      </c>
      <c r="F102" s="264">
        <v>15152</v>
      </c>
      <c r="G102" s="264" t="s">
        <v>652</v>
      </c>
      <c r="H102" s="264" t="s">
        <v>654</v>
      </c>
    </row>
    <row r="103" spans="1:8" x14ac:dyDescent="0.25">
      <c r="A103" s="264" t="s">
        <v>603</v>
      </c>
      <c r="B103" s="264" t="s">
        <v>459</v>
      </c>
      <c r="C103" s="264" t="s">
        <v>593</v>
      </c>
      <c r="D103" s="264" t="s">
        <v>602</v>
      </c>
      <c r="E103" s="264" t="s">
        <v>603</v>
      </c>
      <c r="F103" s="264">
        <v>15156</v>
      </c>
      <c r="G103" s="264" t="s">
        <v>652</v>
      </c>
      <c r="H103" s="264">
        <v>1</v>
      </c>
    </row>
    <row r="104" spans="1:8" x14ac:dyDescent="0.25">
      <c r="A104" s="264" t="s">
        <v>444</v>
      </c>
      <c r="B104" s="264" t="s">
        <v>418</v>
      </c>
      <c r="C104" s="264" t="s">
        <v>440</v>
      </c>
      <c r="D104" s="264" t="s">
        <v>443</v>
      </c>
      <c r="E104" s="264" t="s">
        <v>444</v>
      </c>
      <c r="F104" s="264">
        <v>15170</v>
      </c>
      <c r="G104" s="264" t="s">
        <v>652</v>
      </c>
      <c r="H104" s="264" t="s">
        <v>654</v>
      </c>
    </row>
    <row r="105" spans="1:8" x14ac:dyDescent="0.25">
      <c r="A105" s="264" t="s">
        <v>341</v>
      </c>
      <c r="B105" s="264" t="s">
        <v>323</v>
      </c>
      <c r="C105" s="264" t="s">
        <v>336</v>
      </c>
      <c r="D105" s="264" t="s">
        <v>337</v>
      </c>
      <c r="E105" s="264" t="s">
        <v>341</v>
      </c>
      <c r="F105" s="264">
        <v>15174</v>
      </c>
      <c r="G105" s="264" t="s">
        <v>652</v>
      </c>
      <c r="H105" s="264">
        <v>1</v>
      </c>
    </row>
    <row r="106" spans="1:8" x14ac:dyDescent="0.25">
      <c r="A106" s="264" t="s">
        <v>556</v>
      </c>
      <c r="B106" s="264" t="s">
        <v>459</v>
      </c>
      <c r="C106" s="264" t="s">
        <v>535</v>
      </c>
      <c r="D106" s="264" t="s">
        <v>555</v>
      </c>
      <c r="E106" s="264" t="s">
        <v>556</v>
      </c>
      <c r="F106" s="264">
        <v>15188</v>
      </c>
      <c r="G106" s="264" t="s">
        <v>652</v>
      </c>
      <c r="H106" s="264">
        <v>1</v>
      </c>
    </row>
    <row r="107" spans="1:8" x14ac:dyDescent="0.25">
      <c r="A107" s="264" t="s">
        <v>352</v>
      </c>
      <c r="B107" s="264" t="s">
        <v>323</v>
      </c>
      <c r="C107" s="264" t="s">
        <v>346</v>
      </c>
      <c r="D107" s="264" t="s">
        <v>351</v>
      </c>
      <c r="E107" s="264" t="s">
        <v>352</v>
      </c>
      <c r="F107" s="264">
        <v>15192</v>
      </c>
      <c r="G107" s="264" t="s">
        <v>652</v>
      </c>
      <c r="H107" s="264" t="s">
        <v>654</v>
      </c>
    </row>
    <row r="108" spans="1:8" x14ac:dyDescent="0.25">
      <c r="A108" s="264" t="s">
        <v>329</v>
      </c>
      <c r="B108" s="264" t="s">
        <v>323</v>
      </c>
      <c r="C108" s="264" t="s">
        <v>324</v>
      </c>
      <c r="D108" s="264" t="s">
        <v>328</v>
      </c>
      <c r="E108" s="264" t="s">
        <v>329</v>
      </c>
      <c r="F108" s="264">
        <v>15197</v>
      </c>
      <c r="G108" s="264" t="s">
        <v>652</v>
      </c>
      <c r="H108" s="264" t="s">
        <v>654</v>
      </c>
    </row>
    <row r="109" spans="1:8" x14ac:dyDescent="0.25">
      <c r="A109" s="264" t="s">
        <v>612</v>
      </c>
      <c r="B109" s="264" t="s">
        <v>459</v>
      </c>
      <c r="C109" s="264" t="s">
        <v>607</v>
      </c>
      <c r="D109" s="264" t="s">
        <v>611</v>
      </c>
      <c r="E109" s="264" t="s">
        <v>612</v>
      </c>
      <c r="F109" s="264">
        <v>15200</v>
      </c>
      <c r="G109" s="264" t="s">
        <v>652</v>
      </c>
      <c r="H109" s="264">
        <v>1</v>
      </c>
    </row>
    <row r="110" spans="1:8" x14ac:dyDescent="0.25">
      <c r="A110" s="264" t="s">
        <v>520</v>
      </c>
      <c r="B110" s="264" t="s">
        <v>459</v>
      </c>
      <c r="C110" s="264" t="s">
        <v>507</v>
      </c>
      <c r="D110" s="264" t="s">
        <v>518</v>
      </c>
      <c r="E110" s="264" t="s">
        <v>520</v>
      </c>
      <c r="F110" s="264">
        <v>15203</v>
      </c>
      <c r="G110" s="264" t="s">
        <v>652</v>
      </c>
      <c r="H110" s="264" t="s">
        <v>654</v>
      </c>
    </row>
    <row r="111" spans="1:8" x14ac:dyDescent="0.25">
      <c r="A111" s="264" t="s">
        <v>503</v>
      </c>
      <c r="B111" s="264" t="s">
        <v>459</v>
      </c>
      <c r="C111" s="264" t="s">
        <v>498</v>
      </c>
      <c r="D111" s="264" t="s">
        <v>502</v>
      </c>
      <c r="E111" s="264" t="s">
        <v>503</v>
      </c>
      <c r="F111" s="264">
        <v>15212</v>
      </c>
      <c r="G111" s="264" t="s">
        <v>652</v>
      </c>
      <c r="H111" s="264">
        <v>1</v>
      </c>
    </row>
    <row r="112" spans="1:8" x14ac:dyDescent="0.25">
      <c r="A112" s="264" t="s">
        <v>584</v>
      </c>
      <c r="B112" s="264" t="s">
        <v>459</v>
      </c>
      <c r="C112" s="264" t="s">
        <v>574</v>
      </c>
      <c r="D112" s="264" t="s">
        <v>577</v>
      </c>
      <c r="E112" s="264" t="s">
        <v>584</v>
      </c>
      <c r="F112" s="264">
        <v>15232</v>
      </c>
      <c r="G112" s="264" t="s">
        <v>652</v>
      </c>
      <c r="H112" s="264">
        <v>1</v>
      </c>
    </row>
    <row r="113" spans="1:8" x14ac:dyDescent="0.25">
      <c r="A113" s="264" t="s">
        <v>439</v>
      </c>
      <c r="B113" s="264" t="s">
        <v>418</v>
      </c>
      <c r="C113" s="264" t="s">
        <v>434</v>
      </c>
      <c r="D113" s="264" t="s">
        <v>431</v>
      </c>
      <c r="E113" s="264" t="s">
        <v>439</v>
      </c>
      <c r="F113" s="264">
        <v>15253</v>
      </c>
      <c r="G113" s="264" t="s">
        <v>652</v>
      </c>
      <c r="H113" s="264" t="s">
        <v>654</v>
      </c>
    </row>
    <row r="114" spans="1:8" x14ac:dyDescent="0.25">
      <c r="A114" s="264" t="s">
        <v>485</v>
      </c>
      <c r="B114" s="264" t="s">
        <v>459</v>
      </c>
      <c r="C114" s="264" t="s">
        <v>477</v>
      </c>
      <c r="D114" s="264" t="s">
        <v>484</v>
      </c>
      <c r="E114" s="264" t="s">
        <v>485</v>
      </c>
      <c r="F114" s="264">
        <v>17191</v>
      </c>
      <c r="G114" s="264" t="s">
        <v>652</v>
      </c>
      <c r="H114" s="264" t="s">
        <v>654</v>
      </c>
    </row>
    <row r="115" spans="1:8" x14ac:dyDescent="0.25">
      <c r="A115" s="264" t="s">
        <v>446</v>
      </c>
      <c r="B115" s="264" t="s">
        <v>418</v>
      </c>
      <c r="C115" s="264" t="s">
        <v>440</v>
      </c>
      <c r="D115" s="264" t="s">
        <v>445</v>
      </c>
      <c r="E115" s="264" t="s">
        <v>446</v>
      </c>
      <c r="F115" s="264">
        <v>15261</v>
      </c>
      <c r="G115" s="264" t="s">
        <v>652</v>
      </c>
      <c r="H115" s="264" t="s">
        <v>654</v>
      </c>
    </row>
    <row r="116" spans="1:8" x14ac:dyDescent="0.25">
      <c r="A116" s="264" t="s">
        <v>521</v>
      </c>
      <c r="B116" s="264" t="s">
        <v>459</v>
      </c>
      <c r="C116" s="264" t="s">
        <v>507</v>
      </c>
      <c r="D116" s="264" t="s">
        <v>508</v>
      </c>
      <c r="E116" s="264" t="s">
        <v>521</v>
      </c>
      <c r="F116" s="264">
        <v>15272</v>
      </c>
      <c r="G116" s="264" t="s">
        <v>654</v>
      </c>
      <c r="H116" s="264" t="s">
        <v>654</v>
      </c>
    </row>
    <row r="117" spans="1:8" x14ac:dyDescent="0.25">
      <c r="A117" s="264" t="s">
        <v>388</v>
      </c>
      <c r="B117" s="264" t="s">
        <v>358</v>
      </c>
      <c r="C117" s="264" t="s">
        <v>380</v>
      </c>
      <c r="D117" s="264" t="s">
        <v>385</v>
      </c>
      <c r="E117" s="264" t="s">
        <v>388</v>
      </c>
      <c r="F117" s="264">
        <v>18195</v>
      </c>
      <c r="G117" s="264" t="s">
        <v>652</v>
      </c>
      <c r="H117" s="264" t="s">
        <v>654</v>
      </c>
    </row>
    <row r="118" spans="1:8" x14ac:dyDescent="0.25">
      <c r="A118" s="264" t="s">
        <v>522</v>
      </c>
      <c r="B118" s="264" t="s">
        <v>459</v>
      </c>
      <c r="C118" s="264" t="s">
        <v>507</v>
      </c>
      <c r="D118" s="264" t="s">
        <v>514</v>
      </c>
      <c r="E118" s="264" t="s">
        <v>522</v>
      </c>
      <c r="F118" s="264">
        <v>15280</v>
      </c>
      <c r="G118" s="264" t="s">
        <v>652</v>
      </c>
      <c r="H118" s="264">
        <v>1</v>
      </c>
    </row>
    <row r="119" spans="1:8" x14ac:dyDescent="0.25">
      <c r="A119" s="264" t="s">
        <v>585</v>
      </c>
      <c r="B119" s="264" t="s">
        <v>459</v>
      </c>
      <c r="C119" s="264" t="s">
        <v>574</v>
      </c>
      <c r="D119" s="264" t="s">
        <v>559</v>
      </c>
      <c r="E119" s="264" t="s">
        <v>585</v>
      </c>
      <c r="F119" s="264">
        <v>20343</v>
      </c>
      <c r="G119" s="264" t="s">
        <v>654</v>
      </c>
      <c r="H119" s="264" t="s">
        <v>654</v>
      </c>
    </row>
    <row r="120" spans="1:8" x14ac:dyDescent="0.25">
      <c r="A120" s="264" t="s">
        <v>557</v>
      </c>
      <c r="B120" s="264" t="s">
        <v>459</v>
      </c>
      <c r="C120" s="264" t="s">
        <v>535</v>
      </c>
      <c r="D120" s="264" t="s">
        <v>527</v>
      </c>
      <c r="E120" s="264" t="s">
        <v>557</v>
      </c>
      <c r="F120" s="264">
        <v>15287</v>
      </c>
      <c r="G120" s="264" t="s">
        <v>652</v>
      </c>
      <c r="H120" s="264" t="s">
        <v>654</v>
      </c>
    </row>
    <row r="121" spans="1:8" x14ac:dyDescent="0.25">
      <c r="A121" s="264" t="s">
        <v>586</v>
      </c>
      <c r="B121" s="264" t="s">
        <v>459</v>
      </c>
      <c r="C121" s="264" t="s">
        <v>574</v>
      </c>
      <c r="D121" s="264" t="s">
        <v>541</v>
      </c>
      <c r="E121" s="264" t="s">
        <v>586</v>
      </c>
      <c r="F121" s="264">
        <v>15288</v>
      </c>
      <c r="G121" s="264" t="s">
        <v>652</v>
      </c>
      <c r="H121" s="264">
        <v>1</v>
      </c>
    </row>
    <row r="122" spans="1:8" x14ac:dyDescent="0.25">
      <c r="A122" s="264" t="s">
        <v>587</v>
      </c>
      <c r="B122" s="264" t="s">
        <v>459</v>
      </c>
      <c r="C122" s="264" t="s">
        <v>574</v>
      </c>
      <c r="D122" s="264" t="s">
        <v>536</v>
      </c>
      <c r="E122" s="264" t="s">
        <v>587</v>
      </c>
      <c r="F122" s="264">
        <v>15289</v>
      </c>
      <c r="G122" s="264" t="s">
        <v>652</v>
      </c>
      <c r="H122" s="264" t="s">
        <v>654</v>
      </c>
    </row>
    <row r="123" spans="1:8" x14ac:dyDescent="0.25">
      <c r="A123" s="264" t="s">
        <v>588</v>
      </c>
      <c r="B123" s="264" t="s">
        <v>459</v>
      </c>
      <c r="C123" s="264" t="s">
        <v>574</v>
      </c>
      <c r="D123" s="264" t="s">
        <v>544</v>
      </c>
      <c r="E123" s="264" t="s">
        <v>588</v>
      </c>
      <c r="F123" s="264">
        <v>15290</v>
      </c>
      <c r="G123" s="264" t="s">
        <v>652</v>
      </c>
      <c r="H123" s="264">
        <v>1</v>
      </c>
    </row>
    <row r="124" spans="1:8" x14ac:dyDescent="0.25">
      <c r="A124" s="264" t="s">
        <v>589</v>
      </c>
      <c r="B124" s="264" t="s">
        <v>459</v>
      </c>
      <c r="C124" s="264" t="s">
        <v>574</v>
      </c>
      <c r="D124" s="264" t="s">
        <v>559</v>
      </c>
      <c r="E124" s="264" t="s">
        <v>589</v>
      </c>
      <c r="F124" s="264">
        <v>15365</v>
      </c>
      <c r="G124" s="264" t="s">
        <v>652</v>
      </c>
      <c r="H124" s="264">
        <v>1</v>
      </c>
    </row>
    <row r="125" spans="1:8" x14ac:dyDescent="0.25">
      <c r="A125" s="264" t="s">
        <v>365</v>
      </c>
      <c r="B125" s="264" t="s">
        <v>358</v>
      </c>
      <c r="C125" s="264" t="s">
        <v>359</v>
      </c>
      <c r="D125" s="264" t="s">
        <v>364</v>
      </c>
      <c r="E125" s="264" t="s">
        <v>365</v>
      </c>
      <c r="F125" s="264">
        <v>15294</v>
      </c>
      <c r="G125" s="264" t="s">
        <v>652</v>
      </c>
      <c r="H125" s="264">
        <v>1</v>
      </c>
    </row>
    <row r="126" spans="1:8" x14ac:dyDescent="0.25">
      <c r="A126" s="264" t="s">
        <v>414</v>
      </c>
      <c r="B126" s="264" t="s">
        <v>358</v>
      </c>
      <c r="C126" s="264" t="s">
        <v>400</v>
      </c>
      <c r="D126" s="264" t="s">
        <v>409</v>
      </c>
      <c r="E126" s="264" t="s">
        <v>414</v>
      </c>
      <c r="F126" s="264">
        <v>15296</v>
      </c>
      <c r="G126" s="264" t="s">
        <v>652</v>
      </c>
      <c r="H126" s="264" t="s">
        <v>654</v>
      </c>
    </row>
    <row r="127" spans="1:8" x14ac:dyDescent="0.25">
      <c r="A127" s="264" t="s">
        <v>427</v>
      </c>
      <c r="B127" s="264" t="s">
        <v>418</v>
      </c>
      <c r="C127" s="264" t="s">
        <v>419</v>
      </c>
      <c r="D127" s="264" t="s">
        <v>424</v>
      </c>
      <c r="E127" s="264" t="s">
        <v>427</v>
      </c>
      <c r="F127" s="264">
        <v>15304</v>
      </c>
      <c r="G127" s="264" t="s">
        <v>652</v>
      </c>
      <c r="H127" s="264">
        <v>1</v>
      </c>
    </row>
    <row r="128" spans="1:8" x14ac:dyDescent="0.25">
      <c r="A128" s="264" t="s">
        <v>428</v>
      </c>
      <c r="B128" s="264" t="s">
        <v>418</v>
      </c>
      <c r="C128" s="264" t="s">
        <v>419</v>
      </c>
      <c r="D128" s="264" t="s">
        <v>424</v>
      </c>
      <c r="E128" s="264" t="s">
        <v>428</v>
      </c>
      <c r="F128" s="264">
        <v>15305</v>
      </c>
      <c r="G128" s="264" t="s">
        <v>652</v>
      </c>
      <c r="H128" s="264">
        <v>1</v>
      </c>
    </row>
    <row r="129" spans="1:8" x14ac:dyDescent="0.25">
      <c r="A129" s="264" t="s">
        <v>523</v>
      </c>
      <c r="B129" s="264" t="s">
        <v>459</v>
      </c>
      <c r="C129" s="264" t="s">
        <v>507</v>
      </c>
      <c r="D129" s="264" t="s">
        <v>518</v>
      </c>
      <c r="E129" s="264" t="s">
        <v>523</v>
      </c>
      <c r="F129" s="264">
        <v>15318</v>
      </c>
      <c r="G129" s="264" t="s">
        <v>652</v>
      </c>
      <c r="H129" s="264" t="s">
        <v>654</v>
      </c>
    </row>
    <row r="130" spans="1:8" x14ac:dyDescent="0.25">
      <c r="A130" s="264" t="s">
        <v>448</v>
      </c>
      <c r="B130" s="264" t="s">
        <v>418</v>
      </c>
      <c r="C130" s="264" t="s">
        <v>440</v>
      </c>
      <c r="D130" s="264" t="s">
        <v>447</v>
      </c>
      <c r="E130" s="264" t="s">
        <v>448</v>
      </c>
      <c r="F130" s="264">
        <v>15325</v>
      </c>
      <c r="G130" s="264" t="s">
        <v>652</v>
      </c>
      <c r="H130" s="264">
        <v>1</v>
      </c>
    </row>
    <row r="131" spans="1:8" x14ac:dyDescent="0.25">
      <c r="A131" s="264" t="s">
        <v>604</v>
      </c>
      <c r="B131" s="264" t="s">
        <v>459</v>
      </c>
      <c r="C131" s="264" t="s">
        <v>593</v>
      </c>
      <c r="D131" s="264" t="s">
        <v>490</v>
      </c>
      <c r="E131" s="264" t="s">
        <v>604</v>
      </c>
      <c r="F131" s="264">
        <v>15331</v>
      </c>
      <c r="G131" s="264" t="s">
        <v>652</v>
      </c>
      <c r="H131" s="264" t="s">
        <v>654</v>
      </c>
    </row>
    <row r="132" spans="1:8" x14ac:dyDescent="0.25">
      <c r="A132" s="264" t="s">
        <v>449</v>
      </c>
      <c r="B132" s="264" t="s">
        <v>418</v>
      </c>
      <c r="C132" s="264" t="s">
        <v>440</v>
      </c>
      <c r="D132" s="264" t="s">
        <v>443</v>
      </c>
      <c r="E132" s="264" t="s">
        <v>449</v>
      </c>
      <c r="F132" s="264">
        <v>15339</v>
      </c>
      <c r="G132" s="264" t="s">
        <v>652</v>
      </c>
      <c r="H132" s="264">
        <v>1</v>
      </c>
    </row>
    <row r="133" spans="1:8" x14ac:dyDescent="0.25">
      <c r="A133" s="264" t="s">
        <v>430</v>
      </c>
      <c r="B133" s="264" t="s">
        <v>418</v>
      </c>
      <c r="C133" s="264" t="s">
        <v>419</v>
      </c>
      <c r="D133" s="264" t="s">
        <v>429</v>
      </c>
      <c r="E133" s="264" t="s">
        <v>430</v>
      </c>
      <c r="F133" s="264">
        <v>15349</v>
      </c>
      <c r="G133" s="264" t="s">
        <v>652</v>
      </c>
      <c r="H133" s="264" t="s">
        <v>654</v>
      </c>
    </row>
    <row r="134" spans="1:8" x14ac:dyDescent="0.25">
      <c r="A134" s="264" t="s">
        <v>390</v>
      </c>
      <c r="B134" s="264" t="s">
        <v>358</v>
      </c>
      <c r="C134" s="264" t="s">
        <v>380</v>
      </c>
      <c r="D134" s="264" t="s">
        <v>389</v>
      </c>
      <c r="E134" s="264" t="s">
        <v>390</v>
      </c>
      <c r="F134" s="264">
        <v>15351</v>
      </c>
      <c r="G134" s="264" t="s">
        <v>652</v>
      </c>
      <c r="H134" s="264">
        <v>1</v>
      </c>
    </row>
    <row r="135" spans="1:8" x14ac:dyDescent="0.25">
      <c r="A135" s="264" t="s">
        <v>605</v>
      </c>
      <c r="B135" s="264" t="s">
        <v>459</v>
      </c>
      <c r="C135" s="264" t="s">
        <v>593</v>
      </c>
      <c r="D135" s="264" t="s">
        <v>594</v>
      </c>
      <c r="E135" s="264" t="s">
        <v>605</v>
      </c>
      <c r="F135" s="264">
        <v>15358</v>
      </c>
      <c r="G135" s="264" t="s">
        <v>652</v>
      </c>
      <c r="H135" s="264">
        <v>1</v>
      </c>
    </row>
    <row r="136" spans="1:8" x14ac:dyDescent="0.25">
      <c r="A136" s="264" t="s">
        <v>614</v>
      </c>
      <c r="B136" s="264" t="s">
        <v>459</v>
      </c>
      <c r="C136" s="264" t="s">
        <v>607</v>
      </c>
      <c r="D136" s="264" t="s">
        <v>613</v>
      </c>
      <c r="E136" s="264" t="s">
        <v>614</v>
      </c>
      <c r="F136" s="264">
        <v>18599</v>
      </c>
      <c r="G136" s="264" t="s">
        <v>652</v>
      </c>
      <c r="H136" s="264" t="s">
        <v>654</v>
      </c>
    </row>
    <row r="137" spans="1:8" x14ac:dyDescent="0.25">
      <c r="A137" s="264" t="s">
        <v>525</v>
      </c>
      <c r="B137" s="264" t="s">
        <v>459</v>
      </c>
      <c r="C137" s="264" t="s">
        <v>507</v>
      </c>
      <c r="D137" s="264" t="s">
        <v>524</v>
      </c>
      <c r="E137" s="264" t="s">
        <v>525</v>
      </c>
      <c r="F137" s="264">
        <v>19123</v>
      </c>
      <c r="G137" s="264" t="s">
        <v>652</v>
      </c>
      <c r="H137" s="264" t="s">
        <v>654</v>
      </c>
    </row>
    <row r="138" spans="1:8" x14ac:dyDescent="0.25">
      <c r="A138" s="264" t="s">
        <v>450</v>
      </c>
      <c r="B138" s="264" t="s">
        <v>418</v>
      </c>
      <c r="C138" s="264" t="s">
        <v>440</v>
      </c>
      <c r="D138" s="264" t="s">
        <v>441</v>
      </c>
      <c r="E138" s="264" t="s">
        <v>450</v>
      </c>
      <c r="F138" s="264">
        <v>10890</v>
      </c>
      <c r="G138" s="264" t="s">
        <v>652</v>
      </c>
      <c r="H138" s="264">
        <v>1</v>
      </c>
    </row>
    <row r="139" spans="1:8" x14ac:dyDescent="0.25">
      <c r="A139" s="264" t="s">
        <v>504</v>
      </c>
      <c r="B139" s="264" t="s">
        <v>459</v>
      </c>
      <c r="C139" s="264" t="s">
        <v>498</v>
      </c>
      <c r="D139" s="264" t="s">
        <v>499</v>
      </c>
      <c r="E139" s="264" t="s">
        <v>504</v>
      </c>
      <c r="F139" s="264">
        <v>15370</v>
      </c>
      <c r="G139" s="264" t="s">
        <v>652</v>
      </c>
      <c r="H139" s="264" t="s">
        <v>654</v>
      </c>
    </row>
    <row r="140" spans="1:8" x14ac:dyDescent="0.25">
      <c r="A140" s="264" t="s">
        <v>616</v>
      </c>
      <c r="B140" s="264" t="s">
        <v>459</v>
      </c>
      <c r="C140" s="264" t="s">
        <v>607</v>
      </c>
      <c r="D140" s="264" t="s">
        <v>615</v>
      </c>
      <c r="E140" s="264" t="s">
        <v>616</v>
      </c>
      <c r="F140" s="264">
        <v>15372</v>
      </c>
      <c r="G140" s="264" t="s">
        <v>652</v>
      </c>
      <c r="H140" s="264" t="s">
        <v>654</v>
      </c>
    </row>
    <row r="141" spans="1:8" x14ac:dyDescent="0.25">
      <c r="A141" s="264" t="s">
        <v>526</v>
      </c>
      <c r="B141" s="264" t="s">
        <v>459</v>
      </c>
      <c r="C141" s="264" t="s">
        <v>507</v>
      </c>
      <c r="D141" s="264" t="s">
        <v>508</v>
      </c>
      <c r="E141" s="264" t="s">
        <v>526</v>
      </c>
      <c r="F141" s="264">
        <v>15373</v>
      </c>
      <c r="G141" s="264" t="s">
        <v>653</v>
      </c>
      <c r="H141" s="264" t="s">
        <v>654</v>
      </c>
    </row>
    <row r="142" spans="1:8" x14ac:dyDescent="0.25">
      <c r="A142" s="264" t="s">
        <v>472</v>
      </c>
      <c r="B142" s="264" t="s">
        <v>459</v>
      </c>
      <c r="C142" s="264" t="s">
        <v>460</v>
      </c>
      <c r="D142" s="264" t="s">
        <v>460</v>
      </c>
      <c r="E142" s="264" t="s">
        <v>472</v>
      </c>
      <c r="F142" s="264">
        <v>15377</v>
      </c>
      <c r="G142" s="264" t="s">
        <v>652</v>
      </c>
      <c r="H142" s="264" t="s">
        <v>654</v>
      </c>
    </row>
    <row r="143" spans="1:8" x14ac:dyDescent="0.25">
      <c r="A143" s="264" t="s">
        <v>528</v>
      </c>
      <c r="B143" s="264" t="s">
        <v>459</v>
      </c>
      <c r="C143" s="264" t="s">
        <v>507</v>
      </c>
      <c r="D143" s="264" t="s">
        <v>527</v>
      </c>
      <c r="E143" s="264" t="s">
        <v>528</v>
      </c>
      <c r="F143" s="264">
        <v>15380</v>
      </c>
      <c r="G143" s="264" t="s">
        <v>652</v>
      </c>
      <c r="H143" s="264" t="s">
        <v>654</v>
      </c>
    </row>
    <row r="144" spans="1:8" x14ac:dyDescent="0.25">
      <c r="A144" s="264" t="s">
        <v>495</v>
      </c>
      <c r="B144" s="264" t="s">
        <v>459</v>
      </c>
      <c r="C144" s="264" t="s">
        <v>489</v>
      </c>
      <c r="D144" s="264" t="s">
        <v>494</v>
      </c>
      <c r="E144" s="264" t="s">
        <v>495</v>
      </c>
      <c r="F144" s="264">
        <v>15398</v>
      </c>
      <c r="G144" s="264" t="s">
        <v>652</v>
      </c>
      <c r="H144" s="264">
        <v>1</v>
      </c>
    </row>
    <row r="145" spans="1:8" x14ac:dyDescent="0.25">
      <c r="A145" s="264" t="s">
        <v>451</v>
      </c>
      <c r="B145" s="264" t="s">
        <v>418</v>
      </c>
      <c r="C145" s="264" t="s">
        <v>440</v>
      </c>
      <c r="D145" s="264" t="s">
        <v>443</v>
      </c>
      <c r="E145" s="264" t="s">
        <v>451</v>
      </c>
      <c r="F145" s="264">
        <v>15404</v>
      </c>
      <c r="G145" s="264" t="s">
        <v>652</v>
      </c>
      <c r="H145" s="264">
        <v>1</v>
      </c>
    </row>
    <row r="146" spans="1:8" x14ac:dyDescent="0.25">
      <c r="A146" s="264" t="s">
        <v>453</v>
      </c>
      <c r="B146" s="264" t="s">
        <v>418</v>
      </c>
      <c r="C146" s="264" t="s">
        <v>440</v>
      </c>
      <c r="D146" s="264" t="s">
        <v>452</v>
      </c>
      <c r="E146" s="264" t="s">
        <v>453</v>
      </c>
      <c r="F146" s="264">
        <v>15417</v>
      </c>
      <c r="G146" s="264" t="s">
        <v>652</v>
      </c>
      <c r="H146" s="264" t="s">
        <v>654</v>
      </c>
    </row>
    <row r="147" spans="1:8" x14ac:dyDescent="0.25">
      <c r="A147" s="264" t="s">
        <v>391</v>
      </c>
      <c r="B147" s="264" t="s">
        <v>358</v>
      </c>
      <c r="C147" s="264" t="s">
        <v>380</v>
      </c>
      <c r="D147" s="264" t="s">
        <v>389</v>
      </c>
      <c r="E147" s="264" t="s">
        <v>391</v>
      </c>
      <c r="F147" s="264">
        <v>17799</v>
      </c>
      <c r="G147" s="264" t="s">
        <v>652</v>
      </c>
      <c r="H147" s="264" t="s">
        <v>654</v>
      </c>
    </row>
    <row r="148" spans="1:8" x14ac:dyDescent="0.25">
      <c r="A148" s="264" t="s">
        <v>393</v>
      </c>
      <c r="B148" s="264" t="s">
        <v>358</v>
      </c>
      <c r="C148" s="264" t="s">
        <v>380</v>
      </c>
      <c r="D148" s="264" t="s">
        <v>392</v>
      </c>
      <c r="E148" s="264" t="s">
        <v>393</v>
      </c>
      <c r="F148" s="264">
        <v>15440</v>
      </c>
      <c r="G148" s="264" t="s">
        <v>652</v>
      </c>
      <c r="H148" s="264">
        <v>1</v>
      </c>
    </row>
    <row r="149" spans="1:8" x14ac:dyDescent="0.25">
      <c r="A149" s="264" t="s">
        <v>530</v>
      </c>
      <c r="B149" s="264" t="s">
        <v>459</v>
      </c>
      <c r="C149" s="264" t="s">
        <v>507</v>
      </c>
      <c r="D149" s="264" t="s">
        <v>529</v>
      </c>
      <c r="E149" s="264" t="s">
        <v>530</v>
      </c>
      <c r="F149" s="264">
        <v>15447</v>
      </c>
      <c r="G149" s="264" t="s">
        <v>652</v>
      </c>
      <c r="H149" s="264">
        <v>1</v>
      </c>
    </row>
    <row r="150" spans="1:8" x14ac:dyDescent="0.25">
      <c r="A150" s="264" t="s">
        <v>606</v>
      </c>
      <c r="B150" s="264" t="s">
        <v>459</v>
      </c>
      <c r="C150" s="264" t="s">
        <v>593</v>
      </c>
      <c r="D150" s="264" t="s">
        <v>594</v>
      </c>
      <c r="E150" s="264" t="s">
        <v>606</v>
      </c>
      <c r="F150" s="264">
        <v>15462</v>
      </c>
      <c r="G150" s="264" t="s">
        <v>652</v>
      </c>
      <c r="H150" s="264" t="s">
        <v>654</v>
      </c>
    </row>
    <row r="151" spans="1:8" x14ac:dyDescent="0.25">
      <c r="A151" s="264" t="s">
        <v>531</v>
      </c>
      <c r="B151" s="264" t="s">
        <v>459</v>
      </c>
      <c r="C151" s="264" t="s">
        <v>507</v>
      </c>
      <c r="D151" s="264" t="s">
        <v>514</v>
      </c>
      <c r="E151" s="264" t="s">
        <v>531</v>
      </c>
      <c r="F151" s="264">
        <v>15466</v>
      </c>
      <c r="G151" s="264" t="s">
        <v>653</v>
      </c>
      <c r="H151" s="264" t="s">
        <v>654</v>
      </c>
    </row>
    <row r="152" spans="1:8" x14ac:dyDescent="0.25">
      <c r="A152" s="264" t="s">
        <v>533</v>
      </c>
      <c r="B152" s="264" t="s">
        <v>459</v>
      </c>
      <c r="C152" s="264" t="s">
        <v>507</v>
      </c>
      <c r="D152" s="264" t="s">
        <v>532</v>
      </c>
      <c r="E152" s="264" t="s">
        <v>533</v>
      </c>
      <c r="F152" s="264">
        <v>19406</v>
      </c>
      <c r="G152" s="264" t="s">
        <v>652</v>
      </c>
      <c r="H152" s="264" t="s">
        <v>654</v>
      </c>
    </row>
    <row r="153" spans="1:8" x14ac:dyDescent="0.25">
      <c r="A153" s="264" t="s">
        <v>473</v>
      </c>
      <c r="B153" s="264" t="s">
        <v>459</v>
      </c>
      <c r="C153" s="264" t="s">
        <v>460</v>
      </c>
      <c r="D153" s="264" t="s">
        <v>461</v>
      </c>
      <c r="E153" s="264" t="s">
        <v>473</v>
      </c>
      <c r="F153" s="264">
        <v>15483</v>
      </c>
      <c r="G153" s="264" t="s">
        <v>652</v>
      </c>
      <c r="H153" s="264" t="s">
        <v>654</v>
      </c>
    </row>
    <row r="154" spans="1:8" x14ac:dyDescent="0.25">
      <c r="A154" s="264" t="s">
        <v>591</v>
      </c>
      <c r="B154" s="264" t="s">
        <v>459</v>
      </c>
      <c r="C154" s="264" t="s">
        <v>574</v>
      </c>
      <c r="D154" s="264" t="s">
        <v>590</v>
      </c>
      <c r="E154" s="264" t="s">
        <v>591</v>
      </c>
      <c r="F154" s="264">
        <v>20137</v>
      </c>
      <c r="G154" s="264" t="s">
        <v>652</v>
      </c>
      <c r="H154" s="264">
        <v>1</v>
      </c>
    </row>
    <row r="155" spans="1:8" x14ac:dyDescent="0.25">
      <c r="A155" s="264" t="s">
        <v>475</v>
      </c>
      <c r="B155" s="264" t="s">
        <v>459</v>
      </c>
      <c r="C155" s="264" t="s">
        <v>460</v>
      </c>
      <c r="D155" s="264" t="s">
        <v>474</v>
      </c>
      <c r="E155" s="264" t="s">
        <v>475</v>
      </c>
      <c r="F155" s="264">
        <v>15489</v>
      </c>
      <c r="G155" s="264" t="s">
        <v>652</v>
      </c>
      <c r="H155" s="264">
        <v>1</v>
      </c>
    </row>
    <row r="156" spans="1:8" x14ac:dyDescent="0.25">
      <c r="A156" s="264" t="s">
        <v>415</v>
      </c>
      <c r="B156" s="264" t="s">
        <v>358</v>
      </c>
      <c r="C156" s="264" t="s">
        <v>400</v>
      </c>
      <c r="D156" s="264" t="s">
        <v>403</v>
      </c>
      <c r="E156" s="264" t="s">
        <v>415</v>
      </c>
      <c r="F156" s="264">
        <v>15490</v>
      </c>
      <c r="G156" s="264" t="s">
        <v>652</v>
      </c>
      <c r="H156" s="264">
        <v>1</v>
      </c>
    </row>
    <row r="157" spans="1:8" x14ac:dyDescent="0.25">
      <c r="A157" s="264" t="s">
        <v>618</v>
      </c>
      <c r="B157" s="264" t="s">
        <v>459</v>
      </c>
      <c r="C157" s="264" t="s">
        <v>607</v>
      </c>
      <c r="D157" s="264" t="s">
        <v>617</v>
      </c>
      <c r="E157" s="264" t="s">
        <v>618</v>
      </c>
      <c r="F157" s="264">
        <v>15495</v>
      </c>
      <c r="G157" s="264" t="s">
        <v>652</v>
      </c>
      <c r="H157" s="264">
        <v>1</v>
      </c>
    </row>
    <row r="158" spans="1:8" x14ac:dyDescent="0.25">
      <c r="A158" s="264" t="s">
        <v>455</v>
      </c>
      <c r="B158" s="264" t="s">
        <v>418</v>
      </c>
      <c r="C158" s="264" t="s">
        <v>440</v>
      </c>
      <c r="D158" s="264" t="s">
        <v>454</v>
      </c>
      <c r="E158" s="264" t="s">
        <v>455</v>
      </c>
      <c r="F158" s="264">
        <v>15502</v>
      </c>
      <c r="G158" s="264" t="s">
        <v>652</v>
      </c>
      <c r="H158" s="264">
        <v>1</v>
      </c>
    </row>
    <row r="159" spans="1:8" x14ac:dyDescent="0.25">
      <c r="A159" s="264" t="s">
        <v>505</v>
      </c>
      <c r="B159" s="264" t="s">
        <v>459</v>
      </c>
      <c r="C159" s="264" t="s">
        <v>498</v>
      </c>
      <c r="D159" s="264" t="s">
        <v>502</v>
      </c>
      <c r="E159" s="264" t="s">
        <v>505</v>
      </c>
      <c r="F159" s="264">
        <v>15509</v>
      </c>
      <c r="G159" s="264" t="s">
        <v>652</v>
      </c>
      <c r="H159" s="264" t="s">
        <v>654</v>
      </c>
    </row>
    <row r="160" spans="1:8" x14ac:dyDescent="0.25">
      <c r="A160" s="264" t="s">
        <v>432</v>
      </c>
      <c r="B160" s="264" t="s">
        <v>418</v>
      </c>
      <c r="C160" s="264" t="s">
        <v>419</v>
      </c>
      <c r="D160" s="264" t="s">
        <v>431</v>
      </c>
      <c r="E160" s="264" t="s">
        <v>432</v>
      </c>
      <c r="F160" s="264">
        <v>17029</v>
      </c>
      <c r="G160" s="264" t="s">
        <v>652</v>
      </c>
      <c r="H160" s="264" t="s">
        <v>654</v>
      </c>
    </row>
    <row r="161" spans="1:8" x14ac:dyDescent="0.25">
      <c r="A161" s="264" t="s">
        <v>642</v>
      </c>
      <c r="B161" s="264" t="s">
        <v>627</v>
      </c>
      <c r="C161" s="264" t="s">
        <v>637</v>
      </c>
      <c r="D161" s="264" t="s">
        <v>638</v>
      </c>
      <c r="E161" s="264" t="s">
        <v>642</v>
      </c>
      <c r="F161" s="264">
        <v>15547</v>
      </c>
      <c r="G161" s="264" t="s">
        <v>652</v>
      </c>
      <c r="H161" s="264" t="s">
        <v>654</v>
      </c>
    </row>
    <row r="162" spans="1:8" x14ac:dyDescent="0.25">
      <c r="A162" s="264" t="s">
        <v>375</v>
      </c>
      <c r="B162" s="264" t="s">
        <v>358</v>
      </c>
      <c r="C162" s="264" t="s">
        <v>366</v>
      </c>
      <c r="D162" s="264" t="s">
        <v>374</v>
      </c>
      <c r="E162" s="264" t="s">
        <v>375</v>
      </c>
      <c r="F162" s="264">
        <v>15574</v>
      </c>
      <c r="G162" s="264" t="s">
        <v>652</v>
      </c>
      <c r="H162" s="264">
        <v>1</v>
      </c>
    </row>
    <row r="163" spans="1:8" x14ac:dyDescent="0.25">
      <c r="A163" s="264" t="s">
        <v>623</v>
      </c>
      <c r="B163" s="264" t="s">
        <v>459</v>
      </c>
      <c r="C163" s="264" t="s">
        <v>620</v>
      </c>
      <c r="D163" s="264" t="s">
        <v>622</v>
      </c>
      <c r="E163" s="264" t="s">
        <v>623</v>
      </c>
      <c r="F163" s="264">
        <v>17988</v>
      </c>
      <c r="G163" s="264" t="s">
        <v>652</v>
      </c>
      <c r="H163" s="264" t="s">
        <v>654</v>
      </c>
    </row>
    <row r="164" spans="1:8" x14ac:dyDescent="0.25">
      <c r="A164" s="264" t="s">
        <v>456</v>
      </c>
      <c r="B164" s="264" t="s">
        <v>418</v>
      </c>
      <c r="C164" s="264" t="s">
        <v>440</v>
      </c>
      <c r="D164" s="264" t="s">
        <v>452</v>
      </c>
      <c r="E164" s="264" t="s">
        <v>456</v>
      </c>
      <c r="F164" s="264">
        <v>15589</v>
      </c>
      <c r="G164" s="264" t="s">
        <v>652</v>
      </c>
      <c r="H164" s="264" t="s">
        <v>654</v>
      </c>
    </row>
    <row r="165" spans="1:8" x14ac:dyDescent="0.25">
      <c r="A165" s="264" t="s">
        <v>619</v>
      </c>
      <c r="B165" s="264" t="s">
        <v>459</v>
      </c>
      <c r="C165" s="264" t="s">
        <v>607</v>
      </c>
      <c r="D165" s="264" t="s">
        <v>617</v>
      </c>
      <c r="E165" s="264" t="s">
        <v>619</v>
      </c>
      <c r="F165" s="264">
        <v>18011</v>
      </c>
      <c r="G165" s="264" t="s">
        <v>652</v>
      </c>
      <c r="H165" s="264" t="s">
        <v>654</v>
      </c>
    </row>
    <row r="166" spans="1:8" x14ac:dyDescent="0.25">
      <c r="A166" s="264" t="s">
        <v>650</v>
      </c>
      <c r="B166" s="264" t="s">
        <v>627</v>
      </c>
      <c r="C166" s="264" t="s">
        <v>646</v>
      </c>
      <c r="D166" s="264" t="s">
        <v>649</v>
      </c>
      <c r="E166" s="264" t="s">
        <v>650</v>
      </c>
      <c r="F166" s="264">
        <v>15621</v>
      </c>
      <c r="G166" s="264" t="s">
        <v>652</v>
      </c>
      <c r="H166" s="264" t="s">
        <v>654</v>
      </c>
    </row>
    <row r="167" spans="1:8" x14ac:dyDescent="0.25">
      <c r="A167" s="264" t="s">
        <v>572</v>
      </c>
      <c r="B167" s="264" t="s">
        <v>459</v>
      </c>
      <c r="C167" s="264" t="s">
        <v>561</v>
      </c>
      <c r="D167" s="264" t="s">
        <v>547</v>
      </c>
      <c r="E167" s="264" t="s">
        <v>572</v>
      </c>
      <c r="F167" s="264">
        <v>15628</v>
      </c>
      <c r="G167" s="264" t="s">
        <v>652</v>
      </c>
      <c r="H167" s="264" t="s">
        <v>654</v>
      </c>
    </row>
    <row r="168" spans="1:8" x14ac:dyDescent="0.25">
      <c r="A168" s="264" t="s">
        <v>506</v>
      </c>
      <c r="B168" s="264" t="s">
        <v>459</v>
      </c>
      <c r="C168" s="264" t="s">
        <v>498</v>
      </c>
      <c r="D168" s="264" t="s">
        <v>499</v>
      </c>
      <c r="E168" s="264" t="s">
        <v>506</v>
      </c>
      <c r="F168" s="264">
        <v>15635</v>
      </c>
      <c r="G168" s="264" t="s">
        <v>652</v>
      </c>
      <c r="H168" s="264" t="s">
        <v>654</v>
      </c>
    </row>
    <row r="169" spans="1:8" x14ac:dyDescent="0.25">
      <c r="A169" s="264" t="s">
        <v>558</v>
      </c>
      <c r="B169" s="264" t="s">
        <v>459</v>
      </c>
      <c r="C169" s="264" t="s">
        <v>535</v>
      </c>
      <c r="D169" s="264" t="s">
        <v>536</v>
      </c>
      <c r="E169" s="264" t="s">
        <v>558</v>
      </c>
      <c r="F169" s="264">
        <v>15637</v>
      </c>
      <c r="G169" s="264" t="s">
        <v>652</v>
      </c>
      <c r="H169" s="264" t="s">
        <v>654</v>
      </c>
    </row>
    <row r="170" spans="1:8" x14ac:dyDescent="0.25">
      <c r="A170" s="264" t="s">
        <v>433</v>
      </c>
      <c r="B170" s="264" t="s">
        <v>418</v>
      </c>
      <c r="C170" s="264" t="s">
        <v>419</v>
      </c>
      <c r="D170" s="264" t="s">
        <v>429</v>
      </c>
      <c r="E170" s="264" t="s">
        <v>433</v>
      </c>
      <c r="F170" s="264">
        <v>15646</v>
      </c>
      <c r="G170" s="264" t="s">
        <v>652</v>
      </c>
      <c r="H170" s="264" t="s">
        <v>654</v>
      </c>
    </row>
    <row r="171" spans="1:8" x14ac:dyDescent="0.25">
      <c r="A171" s="264" t="s">
        <v>487</v>
      </c>
      <c r="B171" s="264" t="s">
        <v>459</v>
      </c>
      <c r="C171" s="264" t="s">
        <v>477</v>
      </c>
      <c r="D171" s="264" t="s">
        <v>486</v>
      </c>
      <c r="E171" s="264" t="s">
        <v>487</v>
      </c>
      <c r="F171" s="264">
        <v>16409</v>
      </c>
      <c r="G171" s="264" t="s">
        <v>652</v>
      </c>
      <c r="H171" s="264" t="s">
        <v>654</v>
      </c>
    </row>
    <row r="172" spans="1:8" x14ac:dyDescent="0.25">
      <c r="A172" s="264" t="s">
        <v>488</v>
      </c>
      <c r="B172" s="264" t="s">
        <v>459</v>
      </c>
      <c r="C172" s="264" t="s">
        <v>477</v>
      </c>
      <c r="D172" s="264" t="s">
        <v>480</v>
      </c>
      <c r="E172" s="264" t="s">
        <v>488</v>
      </c>
      <c r="F172" s="264">
        <v>15651</v>
      </c>
      <c r="G172" s="264" t="s">
        <v>653</v>
      </c>
      <c r="H172" s="264" t="s">
        <v>654</v>
      </c>
    </row>
    <row r="173" spans="1:8" x14ac:dyDescent="0.25">
      <c r="A173" s="264" t="s">
        <v>476</v>
      </c>
      <c r="B173" s="264" t="s">
        <v>459</v>
      </c>
      <c r="C173" s="264" t="s">
        <v>460</v>
      </c>
      <c r="D173" s="264" t="s">
        <v>464</v>
      </c>
      <c r="E173" s="264" t="s">
        <v>476</v>
      </c>
      <c r="F173" s="264">
        <v>15654</v>
      </c>
      <c r="G173" s="264" t="s">
        <v>652</v>
      </c>
      <c r="H173" s="264">
        <v>1</v>
      </c>
    </row>
    <row r="174" spans="1:8" x14ac:dyDescent="0.25">
      <c r="A174" s="264" t="s">
        <v>376</v>
      </c>
      <c r="B174" s="264" t="s">
        <v>358</v>
      </c>
      <c r="C174" s="264" t="s">
        <v>366</v>
      </c>
      <c r="D174" s="264" t="s">
        <v>367</v>
      </c>
      <c r="E174" s="264" t="s">
        <v>376</v>
      </c>
      <c r="F174" s="264">
        <v>18190</v>
      </c>
      <c r="G174" s="264" t="s">
        <v>653</v>
      </c>
      <c r="H174" s="264" t="s">
        <v>654</v>
      </c>
    </row>
    <row r="175" spans="1:8" x14ac:dyDescent="0.25">
      <c r="A175" s="264" t="s">
        <v>377</v>
      </c>
      <c r="B175" s="264" t="s">
        <v>358</v>
      </c>
      <c r="C175" s="264" t="s">
        <v>366</v>
      </c>
      <c r="D175" s="264" t="s">
        <v>367</v>
      </c>
      <c r="E175" s="264" t="s">
        <v>377</v>
      </c>
      <c r="F175" s="264">
        <v>15667</v>
      </c>
      <c r="G175" s="264" t="s">
        <v>652</v>
      </c>
      <c r="H175" s="264" t="s">
        <v>654</v>
      </c>
    </row>
    <row r="176" spans="1:8" x14ac:dyDescent="0.25">
      <c r="A176" s="264" t="s">
        <v>625</v>
      </c>
      <c r="B176" s="264" t="s">
        <v>459</v>
      </c>
      <c r="C176" s="264" t="s">
        <v>620</v>
      </c>
      <c r="D176" s="264" t="s">
        <v>624</v>
      </c>
      <c r="E176" s="264" t="s">
        <v>625</v>
      </c>
      <c r="F176" s="264">
        <v>15678</v>
      </c>
      <c r="G176" s="264" t="s">
        <v>652</v>
      </c>
      <c r="H176" s="264">
        <v>1</v>
      </c>
    </row>
    <row r="177" spans="1:8" x14ac:dyDescent="0.25">
      <c r="A177" s="264" t="s">
        <v>378</v>
      </c>
      <c r="B177" s="264" t="s">
        <v>358</v>
      </c>
      <c r="C177" s="264" t="s">
        <v>366</v>
      </c>
      <c r="D177" s="264" t="s">
        <v>367</v>
      </c>
      <c r="E177" s="264" t="s">
        <v>378</v>
      </c>
      <c r="F177" s="264">
        <v>14204</v>
      </c>
      <c r="G177" s="264" t="s">
        <v>652</v>
      </c>
      <c r="H177" s="264" t="s">
        <v>654</v>
      </c>
    </row>
    <row r="178" spans="1:8" x14ac:dyDescent="0.25">
      <c r="A178" s="264" t="s">
        <v>636</v>
      </c>
      <c r="B178" s="264" t="s">
        <v>627</v>
      </c>
      <c r="C178" s="264" t="s">
        <v>628</v>
      </c>
      <c r="D178" s="264" t="s">
        <v>629</v>
      </c>
      <c r="E178" s="264" t="s">
        <v>636</v>
      </c>
      <c r="F178" s="264">
        <v>15682</v>
      </c>
      <c r="G178" s="264" t="s">
        <v>652</v>
      </c>
      <c r="H178" s="264" t="s">
        <v>654</v>
      </c>
    </row>
    <row r="179" spans="1:8" x14ac:dyDescent="0.25">
      <c r="A179" s="264" t="s">
        <v>592</v>
      </c>
      <c r="B179" s="264" t="s">
        <v>459</v>
      </c>
      <c r="C179" s="264" t="s">
        <v>574</v>
      </c>
      <c r="D179" s="264" t="s">
        <v>577</v>
      </c>
      <c r="E179" s="264" t="s">
        <v>592</v>
      </c>
      <c r="F179" s="264">
        <v>15686</v>
      </c>
      <c r="G179" s="264" t="s">
        <v>652</v>
      </c>
      <c r="H179" s="264" t="s">
        <v>654</v>
      </c>
    </row>
    <row r="180" spans="1:8" x14ac:dyDescent="0.25">
      <c r="A180" s="264" t="s">
        <v>644</v>
      </c>
      <c r="B180" s="264" t="s">
        <v>627</v>
      </c>
      <c r="C180" s="264" t="s">
        <v>637</v>
      </c>
      <c r="D180" s="264" t="s">
        <v>643</v>
      </c>
      <c r="E180" s="264" t="s">
        <v>644</v>
      </c>
      <c r="F180" s="264">
        <v>15693</v>
      </c>
      <c r="G180" s="264" t="s">
        <v>652</v>
      </c>
      <c r="H180" s="264" t="s">
        <v>654</v>
      </c>
    </row>
    <row r="181" spans="1:8" x14ac:dyDescent="0.25">
      <c r="A181" s="264" t="s">
        <v>330</v>
      </c>
      <c r="B181" s="264" t="s">
        <v>323</v>
      </c>
      <c r="C181" s="264" t="s">
        <v>324</v>
      </c>
      <c r="D181" s="264" t="s">
        <v>328</v>
      </c>
      <c r="E181" s="264" t="s">
        <v>330</v>
      </c>
      <c r="F181" s="264">
        <v>15718</v>
      </c>
      <c r="G181" s="264" t="s">
        <v>652</v>
      </c>
      <c r="H181" s="264" t="s">
        <v>654</v>
      </c>
    </row>
    <row r="182" spans="1:8" x14ac:dyDescent="0.25">
      <c r="A182" s="264" t="s">
        <v>343</v>
      </c>
      <c r="B182" s="264" t="s">
        <v>323</v>
      </c>
      <c r="C182" s="264" t="s">
        <v>336</v>
      </c>
      <c r="D182" s="264" t="s">
        <v>342</v>
      </c>
      <c r="E182" s="264" t="s">
        <v>343</v>
      </c>
      <c r="F182" s="264">
        <v>15725</v>
      </c>
      <c r="G182" s="264" t="s">
        <v>652</v>
      </c>
      <c r="H182" s="264" t="s">
        <v>654</v>
      </c>
    </row>
    <row r="183" spans="1:8" x14ac:dyDescent="0.25">
      <c r="A183" s="264" t="s">
        <v>497</v>
      </c>
      <c r="B183" s="264" t="s">
        <v>459</v>
      </c>
      <c r="C183" s="264" t="s">
        <v>489</v>
      </c>
      <c r="D183" s="264" t="s">
        <v>496</v>
      </c>
      <c r="E183" s="264" t="s">
        <v>497</v>
      </c>
      <c r="F183" s="264">
        <v>16682</v>
      </c>
      <c r="G183" s="264" t="s">
        <v>652</v>
      </c>
      <c r="H183" s="264" t="s">
        <v>654</v>
      </c>
    </row>
    <row r="184" spans="1:8" x14ac:dyDescent="0.25">
      <c r="A184" s="264" t="s">
        <v>345</v>
      </c>
      <c r="B184" s="264" t="s">
        <v>323</v>
      </c>
      <c r="C184" s="264" t="s">
        <v>336</v>
      </c>
      <c r="D184" s="264" t="s">
        <v>344</v>
      </c>
      <c r="E184" s="264" t="s">
        <v>345</v>
      </c>
      <c r="F184" s="264">
        <v>15735</v>
      </c>
      <c r="G184" s="264" t="s">
        <v>652</v>
      </c>
      <c r="H184" s="264" t="s">
        <v>654</v>
      </c>
    </row>
    <row r="185" spans="1:8" x14ac:dyDescent="0.25">
      <c r="A185" s="264" t="s">
        <v>416</v>
      </c>
      <c r="B185" s="264" t="s">
        <v>358</v>
      </c>
      <c r="C185" s="264" t="s">
        <v>400</v>
      </c>
      <c r="D185" s="264" t="s">
        <v>412</v>
      </c>
      <c r="E185" s="264" t="s">
        <v>416</v>
      </c>
      <c r="F185" s="264">
        <v>17767</v>
      </c>
      <c r="G185" s="264" t="s">
        <v>653</v>
      </c>
      <c r="H185" s="264" t="s">
        <v>654</v>
      </c>
    </row>
    <row r="186" spans="1:8" x14ac:dyDescent="0.25">
      <c r="A186" s="264" t="s">
        <v>417</v>
      </c>
      <c r="B186" s="264" t="s">
        <v>358</v>
      </c>
      <c r="C186" s="264" t="s">
        <v>400</v>
      </c>
      <c r="D186" s="264" t="s">
        <v>403</v>
      </c>
      <c r="E186" s="264" t="s">
        <v>417</v>
      </c>
      <c r="F186" s="264">
        <v>15748</v>
      </c>
      <c r="G186" s="264" t="s">
        <v>652</v>
      </c>
      <c r="H186" s="264" t="s">
        <v>654</v>
      </c>
    </row>
    <row r="187" spans="1:8" x14ac:dyDescent="0.25">
      <c r="A187" s="264" t="s">
        <v>458</v>
      </c>
      <c r="B187" s="264" t="s">
        <v>418</v>
      </c>
      <c r="C187" s="264" t="s">
        <v>440</v>
      </c>
      <c r="D187" s="264" t="s">
        <v>457</v>
      </c>
      <c r="E187" s="264" t="s">
        <v>458</v>
      </c>
      <c r="F187" s="264">
        <v>17032</v>
      </c>
      <c r="G187" s="264" t="s">
        <v>653</v>
      </c>
      <c r="H187" s="264" t="s">
        <v>654</v>
      </c>
    </row>
    <row r="188" spans="1:8" x14ac:dyDescent="0.25">
      <c r="A188" s="264" t="s">
        <v>626</v>
      </c>
      <c r="B188" s="264" t="s">
        <v>459</v>
      </c>
      <c r="C188" s="264" t="s">
        <v>620</v>
      </c>
      <c r="D188" s="264" t="s">
        <v>615</v>
      </c>
      <c r="E188" s="264" t="s">
        <v>626</v>
      </c>
      <c r="F188" s="264">
        <v>15763</v>
      </c>
      <c r="G188" s="264" t="s">
        <v>652</v>
      </c>
      <c r="H188" s="264" t="s">
        <v>654</v>
      </c>
    </row>
    <row r="189" spans="1:8" x14ac:dyDescent="0.25">
      <c r="A189" s="264" t="s">
        <v>379</v>
      </c>
      <c r="B189" s="264" t="s">
        <v>358</v>
      </c>
      <c r="C189" s="264" t="s">
        <v>366</v>
      </c>
      <c r="D189" s="264" t="s">
        <v>367</v>
      </c>
      <c r="E189" s="264" t="s">
        <v>379</v>
      </c>
      <c r="F189" s="264">
        <v>18142</v>
      </c>
      <c r="G189" s="264" t="s">
        <v>652</v>
      </c>
      <c r="H189" s="264" t="s">
        <v>654</v>
      </c>
    </row>
    <row r="190" spans="1:8" x14ac:dyDescent="0.25">
      <c r="A190" s="264" t="s">
        <v>560</v>
      </c>
      <c r="B190" s="264" t="s">
        <v>459</v>
      </c>
      <c r="C190" s="264" t="s">
        <v>535</v>
      </c>
      <c r="D190" s="264" t="s">
        <v>559</v>
      </c>
      <c r="E190" s="264" t="s">
        <v>560</v>
      </c>
      <c r="F190" s="264">
        <v>15764</v>
      </c>
      <c r="G190" s="264" t="s">
        <v>652</v>
      </c>
      <c r="H190" s="264" t="s">
        <v>654</v>
      </c>
    </row>
    <row r="191" spans="1:8" x14ac:dyDescent="0.25">
      <c r="A191" s="264" t="s">
        <v>645</v>
      </c>
      <c r="B191" s="264" t="s">
        <v>627</v>
      </c>
      <c r="C191" s="264" t="s">
        <v>637</v>
      </c>
      <c r="D191" s="264" t="s">
        <v>640</v>
      </c>
      <c r="E191" s="264" t="s">
        <v>645</v>
      </c>
      <c r="F191" s="264">
        <v>15768</v>
      </c>
      <c r="G191" s="264" t="s">
        <v>652</v>
      </c>
      <c r="H191" s="264">
        <v>1</v>
      </c>
    </row>
    <row r="192" spans="1:8" x14ac:dyDescent="0.25">
      <c r="A192" s="264" t="s">
        <v>534</v>
      </c>
      <c r="B192" s="264" t="s">
        <v>459</v>
      </c>
      <c r="C192" s="264" t="s">
        <v>507</v>
      </c>
      <c r="D192" s="264" t="s">
        <v>508</v>
      </c>
      <c r="E192" s="264" t="s">
        <v>534</v>
      </c>
      <c r="F192" s="264">
        <v>15775</v>
      </c>
      <c r="G192" s="264" t="s">
        <v>652</v>
      </c>
      <c r="H192" s="264" t="s">
        <v>654</v>
      </c>
    </row>
    <row r="193" spans="1:8" x14ac:dyDescent="0.25">
      <c r="A193" s="264" t="s">
        <v>573</v>
      </c>
      <c r="B193" s="264" t="s">
        <v>459</v>
      </c>
      <c r="C193" s="264" t="s">
        <v>561</v>
      </c>
      <c r="D193" s="264" t="s">
        <v>547</v>
      </c>
      <c r="E193" s="264" t="s">
        <v>573</v>
      </c>
      <c r="F193" s="264">
        <v>15778</v>
      </c>
      <c r="G193" s="264" t="s">
        <v>653</v>
      </c>
      <c r="H193" s="264" t="s">
        <v>654</v>
      </c>
    </row>
  </sheetData>
  <dataValidations count="1">
    <dataValidation type="list" allowBlank="1" showInputMessage="1" showErrorMessage="1" sqref="E2:E193 A2:A193" xr:uid="{00000000-0002-0000-0000-000000000000}">
      <formula1>$E$2:$E$193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79998168889431442"/>
    <pageSetUpPr fitToPage="1"/>
  </sheetPr>
  <dimension ref="B1:L22"/>
  <sheetViews>
    <sheetView showGridLines="0" view="pageBreakPreview" zoomScale="85" zoomScaleNormal="100" zoomScaleSheetLayoutView="85" workbookViewId="0">
      <selection activeCell="E20" sqref="E20"/>
    </sheetView>
  </sheetViews>
  <sheetFormatPr defaultRowHeight="17.25" x14ac:dyDescent="0.25"/>
  <cols>
    <col min="1" max="1" width="3.7109375" style="316" customWidth="1"/>
    <col min="2" max="2" width="3.42578125" style="316" customWidth="1"/>
    <col min="3" max="3" width="5.85546875" style="316" customWidth="1"/>
    <col min="4" max="4" width="32.5703125" style="316" customWidth="1"/>
    <col min="5" max="10" width="19.85546875" style="317" customWidth="1"/>
    <col min="11" max="11" width="19.85546875" style="316" customWidth="1"/>
    <col min="12" max="12" width="3.85546875" style="316" customWidth="1"/>
    <col min="13" max="16384" width="9.140625" style="316"/>
  </cols>
  <sheetData>
    <row r="1" spans="2:12" ht="12.75" customHeight="1" thickBot="1" x14ac:dyDescent="0.3"/>
    <row r="2" spans="2:12" x14ac:dyDescent="0.25">
      <c r="B2" s="340"/>
      <c r="C2" s="341"/>
      <c r="D2" s="341"/>
      <c r="E2" s="342"/>
      <c r="F2" s="342"/>
      <c r="G2" s="342"/>
      <c r="H2" s="342"/>
      <c r="I2" s="342"/>
      <c r="J2" s="342"/>
      <c r="K2" s="341"/>
      <c r="L2" s="343"/>
    </row>
    <row r="3" spans="2:12" ht="36" customHeight="1" x14ac:dyDescent="0.25">
      <c r="B3" s="344"/>
      <c r="C3" s="564" t="s">
        <v>841</v>
      </c>
      <c r="D3" s="565"/>
      <c r="E3" s="565"/>
      <c r="F3" s="565"/>
      <c r="G3" s="565"/>
      <c r="H3" s="565"/>
      <c r="I3" s="565"/>
      <c r="J3" s="565"/>
      <c r="K3" s="566"/>
      <c r="L3" s="345"/>
    </row>
    <row r="4" spans="2:12" ht="34.5" customHeight="1" x14ac:dyDescent="0.25">
      <c r="B4" s="344"/>
      <c r="C4" s="334" t="s">
        <v>850</v>
      </c>
      <c r="D4" s="335"/>
      <c r="E4" s="330" t="s">
        <v>158</v>
      </c>
      <c r="F4" s="330" t="s">
        <v>159</v>
      </c>
      <c r="G4" s="330" t="s">
        <v>160</v>
      </c>
      <c r="H4" s="330" t="s">
        <v>161</v>
      </c>
      <c r="I4" s="330" t="s">
        <v>162</v>
      </c>
      <c r="J4" s="330" t="s">
        <v>163</v>
      </c>
      <c r="K4" s="330" t="s">
        <v>72</v>
      </c>
      <c r="L4" s="345"/>
    </row>
    <row r="5" spans="2:12" ht="30" customHeight="1" x14ac:dyDescent="0.25">
      <c r="B5" s="344"/>
      <c r="C5" s="567" t="s">
        <v>882</v>
      </c>
      <c r="D5" s="331" t="s">
        <v>849</v>
      </c>
      <c r="E5" s="332"/>
      <c r="F5" s="332"/>
      <c r="G5" s="332"/>
      <c r="H5" s="332"/>
      <c r="I5" s="332"/>
      <c r="J5" s="332"/>
      <c r="K5" s="404">
        <f>SUM(E5:J5)</f>
        <v>0</v>
      </c>
      <c r="L5" s="345"/>
    </row>
    <row r="6" spans="2:12" ht="30" customHeight="1" x14ac:dyDescent="0.25">
      <c r="B6" s="344"/>
      <c r="C6" s="568"/>
      <c r="D6" s="331" t="s">
        <v>848</v>
      </c>
      <c r="E6" s="332"/>
      <c r="F6" s="332"/>
      <c r="G6" s="332"/>
      <c r="H6" s="332"/>
      <c r="I6" s="332"/>
      <c r="J6" s="332"/>
      <c r="K6" s="404">
        <f>SUM(E6:J6)</f>
        <v>0</v>
      </c>
      <c r="L6" s="345"/>
    </row>
    <row r="7" spans="2:12" ht="30" customHeight="1" x14ac:dyDescent="0.25">
      <c r="B7" s="344"/>
      <c r="C7" s="568"/>
      <c r="D7" s="336" t="s">
        <v>852</v>
      </c>
      <c r="E7" s="405">
        <f>IFERROR(E6/E5,0)</f>
        <v>0</v>
      </c>
      <c r="F7" s="405">
        <f t="shared" ref="F7:K7" si="0">IFERROR(F6/F5,0)</f>
        <v>0</v>
      </c>
      <c r="G7" s="405">
        <f t="shared" si="0"/>
        <v>0</v>
      </c>
      <c r="H7" s="405">
        <f t="shared" si="0"/>
        <v>0</v>
      </c>
      <c r="I7" s="405">
        <f t="shared" si="0"/>
        <v>0</v>
      </c>
      <c r="J7" s="405">
        <f t="shared" si="0"/>
        <v>0</v>
      </c>
      <c r="K7" s="405">
        <f t="shared" si="0"/>
        <v>0</v>
      </c>
      <c r="L7" s="345"/>
    </row>
    <row r="8" spans="2:12" ht="30" customHeight="1" x14ac:dyDescent="0.25">
      <c r="B8" s="344"/>
      <c r="C8" s="568"/>
      <c r="D8" s="331" t="s">
        <v>847</v>
      </c>
      <c r="E8" s="332"/>
      <c r="F8" s="332"/>
      <c r="G8" s="332"/>
      <c r="H8" s="332"/>
      <c r="I8" s="332"/>
      <c r="J8" s="332"/>
      <c r="K8" s="404">
        <f t="shared" ref="K8:K17" si="1">SUM(E8:J8)</f>
        <v>0</v>
      </c>
      <c r="L8" s="345"/>
    </row>
    <row r="9" spans="2:12" ht="30" customHeight="1" x14ac:dyDescent="0.25">
      <c r="B9" s="344"/>
      <c r="C9" s="568"/>
      <c r="D9" s="331" t="s">
        <v>846</v>
      </c>
      <c r="E9" s="332"/>
      <c r="F9" s="332"/>
      <c r="G9" s="332"/>
      <c r="H9" s="332"/>
      <c r="I9" s="332"/>
      <c r="J9" s="332"/>
      <c r="K9" s="404">
        <f t="shared" si="1"/>
        <v>0</v>
      </c>
      <c r="L9" s="345"/>
    </row>
    <row r="10" spans="2:12" ht="30" customHeight="1" x14ac:dyDescent="0.25">
      <c r="B10" s="344"/>
      <c r="C10" s="568"/>
      <c r="D10" s="338" t="s">
        <v>845</v>
      </c>
      <c r="E10" s="332"/>
      <c r="F10" s="332"/>
      <c r="G10" s="332"/>
      <c r="H10" s="332"/>
      <c r="I10" s="332"/>
      <c r="J10" s="332"/>
      <c r="K10" s="404">
        <f t="shared" si="1"/>
        <v>0</v>
      </c>
      <c r="L10" s="345"/>
    </row>
    <row r="11" spans="2:12" ht="30" customHeight="1" x14ac:dyDescent="0.25">
      <c r="B11" s="344"/>
      <c r="C11" s="568"/>
      <c r="D11" s="336" t="s">
        <v>842</v>
      </c>
      <c r="E11" s="405">
        <f>IFERROR(E10/E9,0)</f>
        <v>0</v>
      </c>
      <c r="F11" s="405">
        <f t="shared" ref="F11:K11" si="2">IFERROR(F10/F9,0)</f>
        <v>0</v>
      </c>
      <c r="G11" s="405">
        <f t="shared" si="2"/>
        <v>0</v>
      </c>
      <c r="H11" s="405">
        <f t="shared" si="2"/>
        <v>0</v>
      </c>
      <c r="I11" s="405">
        <f t="shared" si="2"/>
        <v>0</v>
      </c>
      <c r="J11" s="405">
        <f t="shared" si="2"/>
        <v>0</v>
      </c>
      <c r="K11" s="405">
        <f t="shared" si="2"/>
        <v>0</v>
      </c>
      <c r="L11" s="345"/>
    </row>
    <row r="12" spans="2:12" ht="30" customHeight="1" x14ac:dyDescent="0.25">
      <c r="B12" s="344"/>
      <c r="C12" s="568"/>
      <c r="D12" s="331" t="s">
        <v>884</v>
      </c>
      <c r="E12" s="332"/>
      <c r="F12" s="332"/>
      <c r="G12" s="332"/>
      <c r="H12" s="332"/>
      <c r="I12" s="332"/>
      <c r="J12" s="332"/>
      <c r="K12" s="404">
        <f t="shared" ref="K12" si="3">SUM(E12:J12)</f>
        <v>0</v>
      </c>
      <c r="L12" s="345"/>
    </row>
    <row r="13" spans="2:12" ht="30" customHeight="1" x14ac:dyDescent="0.25">
      <c r="B13" s="344"/>
      <c r="C13" s="569"/>
      <c r="D13" s="337" t="s">
        <v>844</v>
      </c>
      <c r="E13" s="405">
        <f>IFERROR(E12/E10,0)</f>
        <v>0</v>
      </c>
      <c r="F13" s="405">
        <f t="shared" ref="F13:K13" si="4">IFERROR(F12/F10,0)</f>
        <v>0</v>
      </c>
      <c r="G13" s="405">
        <f t="shared" si="4"/>
        <v>0</v>
      </c>
      <c r="H13" s="405">
        <f t="shared" si="4"/>
        <v>0</v>
      </c>
      <c r="I13" s="405">
        <f t="shared" si="4"/>
        <v>0</v>
      </c>
      <c r="J13" s="405">
        <f t="shared" si="4"/>
        <v>0</v>
      </c>
      <c r="K13" s="405">
        <f t="shared" si="4"/>
        <v>0</v>
      </c>
      <c r="L13" s="345"/>
    </row>
    <row r="14" spans="2:12" ht="30" customHeight="1" x14ac:dyDescent="0.25">
      <c r="B14" s="344"/>
      <c r="C14" s="567" t="s">
        <v>883</v>
      </c>
      <c r="D14" s="331" t="s">
        <v>885</v>
      </c>
      <c r="E14" s="332"/>
      <c r="F14" s="332"/>
      <c r="G14" s="332"/>
      <c r="H14" s="332"/>
      <c r="I14" s="332"/>
      <c r="J14" s="332"/>
      <c r="K14" s="404">
        <f t="shared" si="1"/>
        <v>0</v>
      </c>
      <c r="L14" s="345"/>
    </row>
    <row r="15" spans="2:12" ht="30" customHeight="1" x14ac:dyDescent="0.25">
      <c r="B15" s="344"/>
      <c r="C15" s="568"/>
      <c r="D15" s="331" t="s">
        <v>886</v>
      </c>
      <c r="E15" s="332"/>
      <c r="F15" s="332"/>
      <c r="G15" s="332"/>
      <c r="H15" s="332"/>
      <c r="I15" s="332"/>
      <c r="J15" s="332"/>
      <c r="K15" s="404">
        <f t="shared" si="1"/>
        <v>0</v>
      </c>
      <c r="L15" s="345"/>
    </row>
    <row r="16" spans="2:12" ht="30" customHeight="1" x14ac:dyDescent="0.25">
      <c r="B16" s="344"/>
      <c r="C16" s="568"/>
      <c r="D16" s="331" t="s">
        <v>887</v>
      </c>
      <c r="E16" s="332"/>
      <c r="F16" s="332"/>
      <c r="G16" s="332"/>
      <c r="H16" s="332"/>
      <c r="I16" s="332"/>
      <c r="J16" s="332"/>
      <c r="K16" s="404">
        <f t="shared" si="1"/>
        <v>0</v>
      </c>
      <c r="L16" s="345"/>
    </row>
    <row r="17" spans="2:12" ht="30" customHeight="1" x14ac:dyDescent="0.25">
      <c r="B17" s="344"/>
      <c r="C17" s="568"/>
      <c r="D17" s="331" t="s">
        <v>851</v>
      </c>
      <c r="E17" s="332"/>
      <c r="F17" s="332"/>
      <c r="G17" s="332"/>
      <c r="H17" s="332"/>
      <c r="I17" s="332"/>
      <c r="J17" s="332"/>
      <c r="K17" s="404">
        <f t="shared" si="1"/>
        <v>0</v>
      </c>
      <c r="L17" s="345"/>
    </row>
    <row r="18" spans="2:12" ht="30" customHeight="1" x14ac:dyDescent="0.25">
      <c r="B18" s="344"/>
      <c r="C18" s="568"/>
      <c r="D18" s="336" t="s">
        <v>842</v>
      </c>
      <c r="E18" s="405">
        <f>IFERROR(E17/E16,0)</f>
        <v>0</v>
      </c>
      <c r="F18" s="405">
        <f t="shared" ref="F18:K18" si="5">IFERROR(F17/F16,0)</f>
        <v>0</v>
      </c>
      <c r="G18" s="405">
        <f t="shared" si="5"/>
        <v>0</v>
      </c>
      <c r="H18" s="405">
        <f t="shared" si="5"/>
        <v>0</v>
      </c>
      <c r="I18" s="405">
        <f t="shared" si="5"/>
        <v>0</v>
      </c>
      <c r="J18" s="405">
        <f t="shared" si="5"/>
        <v>0</v>
      </c>
      <c r="K18" s="405">
        <f t="shared" si="5"/>
        <v>0</v>
      </c>
      <c r="L18" s="345"/>
    </row>
    <row r="19" spans="2:12" ht="30" customHeight="1" x14ac:dyDescent="0.25">
      <c r="B19" s="344"/>
      <c r="C19" s="568"/>
      <c r="D19" s="337" t="s">
        <v>843</v>
      </c>
      <c r="E19" s="405">
        <f>IFERROR(E17/E10,0)</f>
        <v>0</v>
      </c>
      <c r="F19" s="405">
        <f t="shared" ref="F19:J19" si="6">IFERROR(F17/F10,0)</f>
        <v>0</v>
      </c>
      <c r="G19" s="405">
        <f t="shared" si="6"/>
        <v>0</v>
      </c>
      <c r="H19" s="405">
        <f t="shared" si="6"/>
        <v>0</v>
      </c>
      <c r="I19" s="405">
        <f t="shared" si="6"/>
        <v>0</v>
      </c>
      <c r="J19" s="405">
        <f t="shared" si="6"/>
        <v>0</v>
      </c>
      <c r="K19" s="405">
        <f>IFERROR(K17/K10,0)</f>
        <v>0</v>
      </c>
      <c r="L19" s="345"/>
    </row>
    <row r="20" spans="2:12" ht="30" customHeight="1" x14ac:dyDescent="0.25">
      <c r="B20" s="344"/>
      <c r="C20" s="568"/>
      <c r="D20" s="339" t="s">
        <v>884</v>
      </c>
      <c r="E20" s="333"/>
      <c r="F20" s="333"/>
      <c r="G20" s="333"/>
      <c r="H20" s="333"/>
      <c r="I20" s="333"/>
      <c r="J20" s="333"/>
      <c r="K20" s="404">
        <f t="shared" ref="K20" si="7">SUM(E20:J20)</f>
        <v>0</v>
      </c>
      <c r="L20" s="345"/>
    </row>
    <row r="21" spans="2:12" ht="30" customHeight="1" x14ac:dyDescent="0.25">
      <c r="B21" s="344"/>
      <c r="C21" s="569"/>
      <c r="D21" s="337" t="s">
        <v>844</v>
      </c>
      <c r="E21" s="405">
        <f>IFERROR(E20/E17,0)</f>
        <v>0</v>
      </c>
      <c r="F21" s="405">
        <f t="shared" ref="F21:K21" si="8">IFERROR(F20/F17,0)</f>
        <v>0</v>
      </c>
      <c r="G21" s="405">
        <f t="shared" si="8"/>
        <v>0</v>
      </c>
      <c r="H21" s="405">
        <f t="shared" si="8"/>
        <v>0</v>
      </c>
      <c r="I21" s="405">
        <f t="shared" si="8"/>
        <v>0</v>
      </c>
      <c r="J21" s="405">
        <f t="shared" si="8"/>
        <v>0</v>
      </c>
      <c r="K21" s="405">
        <f t="shared" si="8"/>
        <v>0</v>
      </c>
      <c r="L21" s="345"/>
    </row>
    <row r="22" spans="2:12" ht="18" thickBot="1" x14ac:dyDescent="0.3">
      <c r="B22" s="346"/>
      <c r="C22" s="347"/>
      <c r="D22" s="347"/>
      <c r="E22" s="348"/>
      <c r="F22" s="348"/>
      <c r="G22" s="348"/>
      <c r="H22" s="348"/>
      <c r="I22" s="348"/>
      <c r="J22" s="348"/>
      <c r="K22" s="347"/>
      <c r="L22" s="349"/>
    </row>
  </sheetData>
  <mergeCells count="3">
    <mergeCell ref="C3:K3"/>
    <mergeCell ref="C5:C13"/>
    <mergeCell ref="C14:C21"/>
  </mergeCells>
  <phoneticPr fontId="20" type="noConversion"/>
  <pageMargins left="0.7" right="0.7" top="0.75" bottom="0.75" header="0.3" footer="0.3"/>
  <pageSetup scale="66" orientation="landscape" r:id="rId1"/>
  <ignoredErrors>
    <ignoredError sqref="K7 K13 K1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AB43"/>
  <sheetViews>
    <sheetView showGridLines="0" view="pageBreakPreview" topLeftCell="A18" zoomScale="85" zoomScaleNormal="115" zoomScaleSheetLayoutView="85" workbookViewId="0">
      <selection activeCell="Q31" sqref="Q31"/>
    </sheetView>
  </sheetViews>
  <sheetFormatPr defaultColWidth="0" defaultRowHeight="12.75" x14ac:dyDescent="0.2"/>
  <cols>
    <col min="1" max="1" width="3" style="168" bestFit="1" customWidth="1"/>
    <col min="2" max="2" width="0.85546875" style="168" customWidth="1"/>
    <col min="3" max="3" width="9.42578125" style="193" customWidth="1"/>
    <col min="4" max="4" width="7.5703125" style="168" customWidth="1"/>
    <col min="5" max="5" width="30.7109375" style="168" customWidth="1"/>
    <col min="6" max="8" width="7.42578125" style="168" customWidth="1"/>
    <col min="9" max="9" width="9.5703125" style="193" customWidth="1"/>
    <col min="10" max="10" width="9.5703125" style="168" customWidth="1"/>
    <col min="11" max="11" width="34.85546875" style="168" customWidth="1"/>
    <col min="12" max="12" width="8.140625" style="168" customWidth="1"/>
    <col min="13" max="13" width="7.28515625" style="168" customWidth="1"/>
    <col min="14" max="14" width="7.85546875" style="168" customWidth="1"/>
    <col min="15" max="15" width="7.7109375" style="300" customWidth="1"/>
    <col min="16" max="16" width="6.85546875" style="168" customWidth="1"/>
    <col min="17" max="17" width="34.5703125" style="168" customWidth="1"/>
    <col min="18" max="20" width="7.140625" style="168" customWidth="1"/>
    <col min="21" max="21" width="11.140625" style="304" customWidth="1"/>
    <col min="22" max="22" width="7.140625" style="168" customWidth="1"/>
    <col min="23" max="23" width="31" style="168" customWidth="1"/>
    <col min="24" max="26" width="7.140625" style="168" customWidth="1"/>
    <col min="27" max="27" width="1.42578125" style="168" customWidth="1"/>
    <col min="28" max="28" width="2.85546875" style="168" customWidth="1"/>
    <col min="29" max="16384" width="9.140625" style="168" hidden="1"/>
  </cols>
  <sheetData>
    <row r="1" spans="1:27" ht="13.5" thickBot="1" x14ac:dyDescent="0.25"/>
    <row r="2" spans="1:27" ht="7.5" customHeight="1" x14ac:dyDescent="0.2">
      <c r="B2" s="170"/>
      <c r="C2" s="194"/>
      <c r="D2" s="171"/>
      <c r="E2" s="171"/>
      <c r="F2" s="171"/>
      <c r="G2" s="171"/>
      <c r="H2" s="171"/>
      <c r="I2" s="194"/>
      <c r="J2" s="171"/>
      <c r="K2" s="171"/>
      <c r="L2" s="171"/>
      <c r="M2" s="171"/>
      <c r="N2" s="171"/>
      <c r="O2" s="301"/>
      <c r="P2" s="171"/>
      <c r="Q2" s="171"/>
      <c r="R2" s="171"/>
      <c r="S2" s="171"/>
      <c r="T2" s="171"/>
      <c r="U2" s="305"/>
      <c r="V2" s="171"/>
      <c r="W2" s="171"/>
      <c r="X2" s="171"/>
      <c r="Y2" s="171"/>
      <c r="Z2" s="171"/>
      <c r="AA2" s="172"/>
    </row>
    <row r="3" spans="1:27" s="42" customFormat="1" ht="29.25" customHeight="1" x14ac:dyDescent="0.25">
      <c r="B3" s="43"/>
      <c r="C3" s="596" t="s">
        <v>855</v>
      </c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44"/>
    </row>
    <row r="4" spans="1:27" x14ac:dyDescent="0.2">
      <c r="B4" s="173"/>
      <c r="C4" s="195"/>
      <c r="D4" s="174"/>
      <c r="E4" s="174"/>
      <c r="F4" s="174"/>
      <c r="G4" s="174"/>
      <c r="H4" s="174"/>
      <c r="I4" s="195"/>
      <c r="J4" s="174"/>
      <c r="K4" s="174"/>
      <c r="L4" s="174"/>
      <c r="M4" s="174"/>
      <c r="N4" s="174"/>
      <c r="O4" s="302"/>
      <c r="P4" s="174"/>
      <c r="Q4" s="174"/>
      <c r="R4" s="174"/>
      <c r="S4" s="174"/>
      <c r="T4" s="174"/>
      <c r="U4" s="306"/>
      <c r="V4" s="174"/>
      <c r="W4" s="174"/>
      <c r="X4" s="174"/>
      <c r="Y4" s="174"/>
      <c r="Z4" s="174"/>
      <c r="AA4" s="175"/>
    </row>
    <row r="5" spans="1:27" ht="22.5" customHeight="1" x14ac:dyDescent="0.2">
      <c r="B5" s="173"/>
      <c r="C5" s="195"/>
      <c r="D5" s="174"/>
      <c r="E5" s="181" t="s">
        <v>217</v>
      </c>
      <c r="F5" s="581" t="str">
        <f>'A. Sampling'!G5</f>
        <v>Nakuru</v>
      </c>
      <c r="G5" s="581"/>
      <c r="H5" s="581"/>
      <c r="I5" s="581"/>
      <c r="J5" s="182"/>
      <c r="K5" s="181" t="s">
        <v>218</v>
      </c>
      <c r="L5" s="601" t="str">
        <f>'A. Sampling'!D5</f>
        <v>Kiptangwanyi Dispensary</v>
      </c>
      <c r="M5" s="601"/>
      <c r="N5" s="601"/>
      <c r="O5" s="601"/>
      <c r="P5" s="601"/>
      <c r="Q5" s="181" t="s">
        <v>220</v>
      </c>
      <c r="R5" s="599"/>
      <c r="S5" s="599"/>
      <c r="T5" s="599"/>
      <c r="U5" s="599"/>
      <c r="V5" s="182"/>
      <c r="W5" s="181" t="s">
        <v>223</v>
      </c>
      <c r="X5" s="598">
        <f>'A. Sampling'!D7</f>
        <v>0</v>
      </c>
      <c r="Y5" s="581"/>
      <c r="Z5" s="581"/>
      <c r="AA5" s="175"/>
    </row>
    <row r="6" spans="1:27" ht="25.5" customHeight="1" x14ac:dyDescent="0.2">
      <c r="B6" s="173"/>
      <c r="C6" s="195"/>
      <c r="D6" s="174"/>
      <c r="E6" s="181" t="s">
        <v>216</v>
      </c>
      <c r="F6" s="597" t="str">
        <f>'A. Sampling'!G6</f>
        <v>Gilgil</v>
      </c>
      <c r="G6" s="597"/>
      <c r="H6" s="597"/>
      <c r="I6" s="597"/>
      <c r="J6" s="182"/>
      <c r="K6" s="181" t="s">
        <v>219</v>
      </c>
      <c r="L6" s="597">
        <f>'A. Sampling'!D6</f>
        <v>14926</v>
      </c>
      <c r="M6" s="597"/>
      <c r="N6" s="597"/>
      <c r="O6" s="597"/>
      <c r="P6" s="597"/>
      <c r="Q6" s="181" t="s">
        <v>221</v>
      </c>
      <c r="R6" s="600"/>
      <c r="S6" s="600"/>
      <c r="T6" s="600"/>
      <c r="U6" s="600"/>
      <c r="V6" s="182"/>
      <c r="W6" s="181" t="s">
        <v>222</v>
      </c>
      <c r="X6" s="581" t="str">
        <f>'A. Sampling'!G7</f>
        <v>Mary Owino</v>
      </c>
      <c r="Y6" s="581"/>
      <c r="Z6" s="581"/>
      <c r="AA6" s="175"/>
    </row>
    <row r="7" spans="1:27" x14ac:dyDescent="0.2">
      <c r="B7" s="173"/>
      <c r="C7" s="195"/>
      <c r="D7" s="174"/>
      <c r="E7" s="174"/>
      <c r="F7" s="174"/>
      <c r="G7" s="174"/>
      <c r="H7" s="174"/>
      <c r="I7" s="195"/>
      <c r="J7" s="174"/>
      <c r="K7" s="174"/>
      <c r="L7" s="174"/>
      <c r="M7" s="174"/>
      <c r="N7" s="174"/>
      <c r="O7" s="302"/>
      <c r="P7" s="174"/>
      <c r="Q7" s="174"/>
      <c r="R7" s="174"/>
      <c r="S7" s="174"/>
      <c r="T7" s="174"/>
      <c r="U7" s="306"/>
      <c r="V7" s="174"/>
      <c r="W7" s="174"/>
      <c r="X7" s="174"/>
      <c r="Y7" s="174"/>
      <c r="Z7" s="174"/>
      <c r="AA7" s="175"/>
    </row>
    <row r="8" spans="1:27" s="366" customFormat="1" ht="23.25" customHeight="1" x14ac:dyDescent="0.25">
      <c r="B8" s="367"/>
      <c r="C8" s="579" t="s">
        <v>117</v>
      </c>
      <c r="D8" s="579"/>
      <c r="E8" s="579"/>
      <c r="F8" s="579"/>
      <c r="G8" s="579"/>
      <c r="H8" s="580"/>
      <c r="I8" s="368"/>
      <c r="J8" s="582" t="s">
        <v>214</v>
      </c>
      <c r="K8" s="582"/>
      <c r="L8" s="582"/>
      <c r="M8" s="582"/>
      <c r="N8" s="582"/>
      <c r="O8" s="369"/>
      <c r="P8" s="582" t="s">
        <v>215</v>
      </c>
      <c r="Q8" s="582"/>
      <c r="R8" s="582"/>
      <c r="S8" s="582"/>
      <c r="T8" s="582"/>
      <c r="U8" s="369"/>
      <c r="V8" s="582" t="s">
        <v>658</v>
      </c>
      <c r="W8" s="582"/>
      <c r="X8" s="582"/>
      <c r="Y8" s="582"/>
      <c r="Z8" s="582"/>
      <c r="AA8" s="370"/>
    </row>
    <row r="9" spans="1:27" s="371" customFormat="1" ht="26.25" customHeight="1" x14ac:dyDescent="0.25">
      <c r="B9" s="372"/>
      <c r="C9" s="595" t="s">
        <v>180</v>
      </c>
      <c r="D9" s="595"/>
      <c r="E9" s="373" t="s">
        <v>116</v>
      </c>
      <c r="F9" s="374" t="s">
        <v>224</v>
      </c>
      <c r="G9" s="374" t="s">
        <v>225</v>
      </c>
      <c r="H9" s="374" t="s">
        <v>226</v>
      </c>
      <c r="I9" s="584" t="s">
        <v>180</v>
      </c>
      <c r="J9" s="585"/>
      <c r="K9" s="373" t="s">
        <v>116</v>
      </c>
      <c r="L9" s="374" t="s">
        <v>224</v>
      </c>
      <c r="M9" s="374" t="s">
        <v>225</v>
      </c>
      <c r="N9" s="374" t="s">
        <v>226</v>
      </c>
      <c r="O9" s="584" t="s">
        <v>180</v>
      </c>
      <c r="P9" s="585"/>
      <c r="Q9" s="373" t="s">
        <v>116</v>
      </c>
      <c r="R9" s="374" t="s">
        <v>224</v>
      </c>
      <c r="S9" s="374" t="s">
        <v>225</v>
      </c>
      <c r="T9" s="374" t="s">
        <v>226</v>
      </c>
      <c r="U9" s="584" t="s">
        <v>180</v>
      </c>
      <c r="V9" s="585"/>
      <c r="W9" s="373" t="s">
        <v>116</v>
      </c>
      <c r="X9" s="374" t="s">
        <v>224</v>
      </c>
      <c r="Y9" s="374" t="s">
        <v>225</v>
      </c>
      <c r="Z9" s="374" t="s">
        <v>226</v>
      </c>
      <c r="AA9" s="375"/>
    </row>
    <row r="10" spans="1:27" s="169" customFormat="1" ht="38.25" x14ac:dyDescent="0.25">
      <c r="B10" s="176"/>
      <c r="C10" s="570" t="s">
        <v>83</v>
      </c>
      <c r="D10" s="186" t="s">
        <v>262</v>
      </c>
      <c r="E10" s="327" t="s">
        <v>898</v>
      </c>
      <c r="F10" s="232">
        <f>'1. ADULTS'!C154</f>
        <v>0</v>
      </c>
      <c r="G10" s="232">
        <f>'1. ADULTS'!C157</f>
        <v>0</v>
      </c>
      <c r="H10" s="183">
        <f t="shared" ref="H10:H11" si="0">IFERROR(F10/G10,0)</f>
        <v>0</v>
      </c>
      <c r="I10" s="573" t="s">
        <v>83</v>
      </c>
      <c r="J10" s="186" t="s">
        <v>262</v>
      </c>
      <c r="K10" s="327" t="s">
        <v>898</v>
      </c>
      <c r="L10" s="232">
        <f>'2. PAEDIATRICS'!C154</f>
        <v>0</v>
      </c>
      <c r="M10" s="232">
        <f>'2. PAEDIATRICS'!C157</f>
        <v>0</v>
      </c>
      <c r="N10" s="183">
        <f t="shared" ref="N10:N11" si="1">IFERROR(L10/M10,0)</f>
        <v>0</v>
      </c>
      <c r="O10" s="576" t="s">
        <v>83</v>
      </c>
      <c r="P10" s="186" t="s">
        <v>262</v>
      </c>
      <c r="Q10" s="327" t="s">
        <v>898</v>
      </c>
      <c r="R10" s="232">
        <f>'3. ADOLESCENTS'!C154</f>
        <v>0</v>
      </c>
      <c r="S10" s="232">
        <f>'3. ADOLESCENTS'!C157</f>
        <v>0</v>
      </c>
      <c r="T10" s="183">
        <f t="shared" ref="T10:T11" si="2">IFERROR(R10/S10,0)</f>
        <v>0</v>
      </c>
      <c r="U10" s="576" t="s">
        <v>83</v>
      </c>
      <c r="V10" s="186" t="s">
        <v>262</v>
      </c>
      <c r="W10" s="186" t="s">
        <v>871</v>
      </c>
      <c r="X10" s="232">
        <f>'4. eMTCT File'!C154</f>
        <v>0</v>
      </c>
      <c r="Y10" s="232">
        <f>'4. eMTCT File'!C157</f>
        <v>0</v>
      </c>
      <c r="Z10" s="183">
        <f>IFERROR(X10/Y10,0)</f>
        <v>0</v>
      </c>
      <c r="AA10" s="177"/>
    </row>
    <row r="11" spans="1:27" s="169" customFormat="1" ht="38.25" x14ac:dyDescent="0.25">
      <c r="B11" s="176"/>
      <c r="C11" s="571"/>
      <c r="D11" s="186" t="s">
        <v>263</v>
      </c>
      <c r="E11" s="327" t="s">
        <v>899</v>
      </c>
      <c r="F11" s="232">
        <f>'1. ADULTS'!D154</f>
        <v>0</v>
      </c>
      <c r="G11" s="232">
        <f>'1. ADULTS'!D157</f>
        <v>0</v>
      </c>
      <c r="H11" s="183">
        <f t="shared" si="0"/>
        <v>0</v>
      </c>
      <c r="I11" s="574"/>
      <c r="J11" s="186" t="s">
        <v>263</v>
      </c>
      <c r="K11" s="327" t="s">
        <v>899</v>
      </c>
      <c r="L11" s="232">
        <f>'2. PAEDIATRICS'!D154</f>
        <v>0</v>
      </c>
      <c r="M11" s="232">
        <f>'2. PAEDIATRICS'!D157</f>
        <v>0</v>
      </c>
      <c r="N11" s="183">
        <f t="shared" si="1"/>
        <v>0</v>
      </c>
      <c r="O11" s="577"/>
      <c r="P11" s="186" t="s">
        <v>263</v>
      </c>
      <c r="Q11" s="327" t="s">
        <v>899</v>
      </c>
      <c r="R11" s="232">
        <f>'3. ADOLESCENTS'!D154</f>
        <v>0</v>
      </c>
      <c r="S11" s="232">
        <f>'3. ADOLESCENTS'!D157</f>
        <v>0</v>
      </c>
      <c r="T11" s="183">
        <f t="shared" si="2"/>
        <v>0</v>
      </c>
      <c r="U11" s="577"/>
      <c r="V11" s="186" t="s">
        <v>263</v>
      </c>
      <c r="W11" s="186" t="s">
        <v>71</v>
      </c>
      <c r="X11" s="232">
        <f>'4. eMTCT File'!D154</f>
        <v>0</v>
      </c>
      <c r="Y11" s="232">
        <f>'4. eMTCT File'!D157</f>
        <v>0</v>
      </c>
      <c r="Z11" s="183">
        <f t="shared" ref="Z11:Z36" si="3">IFERROR(X11/Y11,0)</f>
        <v>0</v>
      </c>
      <c r="AA11" s="177"/>
    </row>
    <row r="12" spans="1:27" s="38" customFormat="1" ht="25.5" customHeight="1" x14ac:dyDescent="0.25">
      <c r="A12" s="38">
        <v>1</v>
      </c>
      <c r="B12" s="40"/>
      <c r="C12" s="571"/>
      <c r="D12" s="186" t="s">
        <v>264</v>
      </c>
      <c r="E12" s="327" t="s">
        <v>871</v>
      </c>
      <c r="F12" s="232">
        <f>'1. ADULTS'!E154</f>
        <v>0</v>
      </c>
      <c r="G12" s="232">
        <f>'1. ADULTS'!E157</f>
        <v>0</v>
      </c>
      <c r="H12" s="183">
        <f>IFERROR(F12/G12,0)</f>
        <v>0</v>
      </c>
      <c r="I12" s="574"/>
      <c r="J12" s="186" t="s">
        <v>264</v>
      </c>
      <c r="K12" s="327" t="s">
        <v>872</v>
      </c>
      <c r="L12" s="232">
        <f>'2. PAEDIATRICS'!E154</f>
        <v>0</v>
      </c>
      <c r="M12" s="232">
        <f>'2. PAEDIATRICS'!E157</f>
        <v>0</v>
      </c>
      <c r="N12" s="183">
        <f>IFERROR(L12/M12,0)</f>
        <v>0</v>
      </c>
      <c r="O12" s="577"/>
      <c r="P12" s="186" t="s">
        <v>264</v>
      </c>
      <c r="Q12" s="186" t="s">
        <v>873</v>
      </c>
      <c r="R12" s="232">
        <f>'3. ADOLESCENTS'!E154</f>
        <v>0</v>
      </c>
      <c r="S12" s="232">
        <f>'3. ADOLESCENTS'!E157</f>
        <v>0</v>
      </c>
      <c r="T12" s="183">
        <f>IFERROR(R12/S12,0)</f>
        <v>0</v>
      </c>
      <c r="U12" s="577"/>
      <c r="V12" s="186" t="s">
        <v>264</v>
      </c>
      <c r="W12" s="186" t="s">
        <v>70</v>
      </c>
      <c r="X12" s="232">
        <f>'4. eMTCT File'!E154</f>
        <v>0</v>
      </c>
      <c r="Y12" s="232">
        <f>'4. eMTCT File'!E157</f>
        <v>0</v>
      </c>
      <c r="Z12" s="183">
        <f t="shared" si="3"/>
        <v>0</v>
      </c>
      <c r="AA12" s="41"/>
    </row>
    <row r="13" spans="1:27" s="38" customFormat="1" ht="25.5" x14ac:dyDescent="0.25">
      <c r="A13" s="38">
        <v>2</v>
      </c>
      <c r="B13" s="40"/>
      <c r="C13" s="571"/>
      <c r="D13" s="186" t="s">
        <v>265</v>
      </c>
      <c r="E13" s="327" t="s">
        <v>274</v>
      </c>
      <c r="F13" s="232">
        <f>'1. ADULTS'!F154</f>
        <v>0</v>
      </c>
      <c r="G13" s="232">
        <f>'1. ADULTS'!F157</f>
        <v>0</v>
      </c>
      <c r="H13" s="183">
        <f t="shared" ref="H13:H41" si="4">IFERROR(F13/G13,0)</f>
        <v>0</v>
      </c>
      <c r="I13" s="574"/>
      <c r="J13" s="186" t="s">
        <v>265</v>
      </c>
      <c r="K13" s="327" t="s">
        <v>93</v>
      </c>
      <c r="L13" s="232">
        <f>'2. PAEDIATRICS'!F154</f>
        <v>0</v>
      </c>
      <c r="M13" s="232">
        <f>'2. PAEDIATRICS'!F157</f>
        <v>0</v>
      </c>
      <c r="N13" s="183">
        <f t="shared" ref="N13:N36" si="5">IFERROR(L13/M13,0)</f>
        <v>0</v>
      </c>
      <c r="O13" s="577"/>
      <c r="P13" s="186" t="s">
        <v>265</v>
      </c>
      <c r="Q13" s="186" t="s">
        <v>302</v>
      </c>
      <c r="R13" s="232">
        <f>'3. ADOLESCENTS'!F154</f>
        <v>0</v>
      </c>
      <c r="S13" s="232">
        <f>'3. ADOLESCENTS'!F157</f>
        <v>0</v>
      </c>
      <c r="T13" s="183">
        <f t="shared" ref="T13:T39" si="6">IFERROR(R13/S13,0)</f>
        <v>0</v>
      </c>
      <c r="U13" s="578"/>
      <c r="V13" s="186" t="s">
        <v>265</v>
      </c>
      <c r="W13" s="186" t="s">
        <v>53</v>
      </c>
      <c r="X13" s="232">
        <f>'4. eMTCT File'!F154</f>
        <v>0</v>
      </c>
      <c r="Y13" s="232">
        <f>'4. eMTCT File'!F157</f>
        <v>0</v>
      </c>
      <c r="Z13" s="183">
        <f t="shared" si="3"/>
        <v>0</v>
      </c>
      <c r="AA13" s="41"/>
    </row>
    <row r="14" spans="1:27" s="38" customFormat="1" ht="43.5" customHeight="1" x14ac:dyDescent="0.25">
      <c r="A14" s="38">
        <v>3</v>
      </c>
      <c r="B14" s="40"/>
      <c r="C14" s="571"/>
      <c r="D14" s="186" t="s">
        <v>266</v>
      </c>
      <c r="E14" s="327" t="s">
        <v>70</v>
      </c>
      <c r="F14" s="232">
        <f>'1. ADULTS'!G154</f>
        <v>0</v>
      </c>
      <c r="G14" s="232">
        <f>'1. ADULTS'!G157</f>
        <v>0</v>
      </c>
      <c r="H14" s="183">
        <f t="shared" si="4"/>
        <v>0</v>
      </c>
      <c r="I14" s="574"/>
      <c r="J14" s="186" t="s">
        <v>266</v>
      </c>
      <c r="K14" s="186" t="s">
        <v>94</v>
      </c>
      <c r="L14" s="232">
        <f>'2. PAEDIATRICS'!G154</f>
        <v>0</v>
      </c>
      <c r="M14" s="232">
        <f>'2. PAEDIATRICS'!G157</f>
        <v>0</v>
      </c>
      <c r="N14" s="183">
        <f t="shared" si="5"/>
        <v>0</v>
      </c>
      <c r="O14" s="577"/>
      <c r="P14" s="186" t="s">
        <v>266</v>
      </c>
      <c r="Q14" s="186" t="s">
        <v>70</v>
      </c>
      <c r="R14" s="232">
        <f>'3. ADOLESCENTS'!G154</f>
        <v>0</v>
      </c>
      <c r="S14" s="232">
        <f>'3. ADOLESCENTS'!G157</f>
        <v>0</v>
      </c>
      <c r="T14" s="183">
        <f t="shared" si="6"/>
        <v>0</v>
      </c>
      <c r="U14" s="576" t="s">
        <v>178</v>
      </c>
      <c r="V14" s="186" t="s">
        <v>262</v>
      </c>
      <c r="W14" s="186" t="s">
        <v>243</v>
      </c>
      <c r="X14" s="232">
        <f>'4. eMTCT File'!G154</f>
        <v>0</v>
      </c>
      <c r="Y14" s="232">
        <f>'4. eMTCT File'!G157</f>
        <v>0</v>
      </c>
      <c r="Z14" s="183">
        <f t="shared" si="3"/>
        <v>0</v>
      </c>
      <c r="AA14" s="41"/>
    </row>
    <row r="15" spans="1:27" s="38" customFormat="1" ht="27.75" customHeight="1" x14ac:dyDescent="0.25">
      <c r="A15" s="38">
        <v>4</v>
      </c>
      <c r="B15" s="40"/>
      <c r="C15" s="572"/>
      <c r="D15" s="186" t="s">
        <v>267</v>
      </c>
      <c r="E15" s="327" t="s">
        <v>53</v>
      </c>
      <c r="F15" s="232">
        <f>'1. ADULTS'!H154</f>
        <v>0</v>
      </c>
      <c r="G15" s="232">
        <f>'1. ADULTS'!H157</f>
        <v>0</v>
      </c>
      <c r="H15" s="183">
        <f t="shared" si="4"/>
        <v>0</v>
      </c>
      <c r="I15" s="574"/>
      <c r="J15" s="186" t="s">
        <v>267</v>
      </c>
      <c r="K15" s="327" t="s">
        <v>70</v>
      </c>
      <c r="L15" s="232">
        <f>'2. PAEDIATRICS'!H154</f>
        <v>0</v>
      </c>
      <c r="M15" s="232">
        <f>'2. PAEDIATRICS'!H157</f>
        <v>0</v>
      </c>
      <c r="N15" s="183">
        <f t="shared" si="5"/>
        <v>0</v>
      </c>
      <c r="O15" s="578"/>
      <c r="P15" s="186" t="s">
        <v>267</v>
      </c>
      <c r="Q15" s="186" t="s">
        <v>53</v>
      </c>
      <c r="R15" s="232">
        <f>'3. ADOLESCENTS'!H154</f>
        <v>0</v>
      </c>
      <c r="S15" s="232">
        <f>'3. ADOLESCENTS'!H157</f>
        <v>0</v>
      </c>
      <c r="T15" s="183">
        <f t="shared" si="6"/>
        <v>0</v>
      </c>
      <c r="U15" s="577"/>
      <c r="V15" s="186" t="s">
        <v>263</v>
      </c>
      <c r="W15" s="186" t="s">
        <v>244</v>
      </c>
      <c r="X15" s="232">
        <f>'4. eMTCT File'!H154</f>
        <v>0</v>
      </c>
      <c r="Y15" s="232">
        <f>'4. eMTCT File'!H157</f>
        <v>0</v>
      </c>
      <c r="Z15" s="183">
        <f t="shared" si="3"/>
        <v>0</v>
      </c>
      <c r="AA15" s="41"/>
    </row>
    <row r="16" spans="1:27" s="38" customFormat="1" ht="38.25" customHeight="1" x14ac:dyDescent="0.25">
      <c r="A16" s="38">
        <v>5</v>
      </c>
      <c r="B16" s="40"/>
      <c r="C16" s="570" t="s">
        <v>175</v>
      </c>
      <c r="D16" s="186" t="s">
        <v>262</v>
      </c>
      <c r="E16" s="327" t="s">
        <v>273</v>
      </c>
      <c r="F16" s="232">
        <f>'1. ADULTS'!I154</f>
        <v>0</v>
      </c>
      <c r="G16" s="232">
        <f>'1. ADULTS'!I157</f>
        <v>0</v>
      </c>
      <c r="H16" s="183">
        <f t="shared" si="4"/>
        <v>0</v>
      </c>
      <c r="I16" s="575"/>
      <c r="J16" s="186" t="s">
        <v>268</v>
      </c>
      <c r="K16" s="327" t="s">
        <v>53</v>
      </c>
      <c r="L16" s="232">
        <f>'2. PAEDIATRICS'!I154</f>
        <v>0</v>
      </c>
      <c r="M16" s="232">
        <f>'2. PAEDIATRICS'!I157</f>
        <v>0</v>
      </c>
      <c r="N16" s="183">
        <f t="shared" si="5"/>
        <v>0</v>
      </c>
      <c r="O16" s="576" t="s">
        <v>178</v>
      </c>
      <c r="P16" s="186" t="s">
        <v>262</v>
      </c>
      <c r="Q16" s="186" t="s">
        <v>97</v>
      </c>
      <c r="R16" s="232">
        <f>'3. ADOLESCENTS'!I154</f>
        <v>0</v>
      </c>
      <c r="S16" s="232">
        <f>'3. ADOLESCENTS'!I157</f>
        <v>0</v>
      </c>
      <c r="T16" s="183">
        <f t="shared" si="6"/>
        <v>0</v>
      </c>
      <c r="U16" s="577"/>
      <c r="V16" s="186" t="s">
        <v>264</v>
      </c>
      <c r="W16" s="186" t="s">
        <v>245</v>
      </c>
      <c r="X16" s="232">
        <f>'4. eMTCT File'!I154</f>
        <v>0</v>
      </c>
      <c r="Y16" s="232">
        <f>'4. eMTCT File'!I157</f>
        <v>0</v>
      </c>
      <c r="Z16" s="183">
        <f t="shared" si="3"/>
        <v>0</v>
      </c>
      <c r="AA16" s="41"/>
    </row>
    <row r="17" spans="1:27" s="38" customFormat="1" ht="25.5" x14ac:dyDescent="0.25">
      <c r="A17" s="38">
        <v>6</v>
      </c>
      <c r="B17" s="40"/>
      <c r="C17" s="571"/>
      <c r="D17" s="186" t="s">
        <v>263</v>
      </c>
      <c r="E17" s="186" t="s">
        <v>275</v>
      </c>
      <c r="F17" s="232">
        <f>'1. ADULTS'!J154</f>
        <v>0</v>
      </c>
      <c r="G17" s="232">
        <f>'1. ADULTS'!J157</f>
        <v>0</v>
      </c>
      <c r="H17" s="183">
        <f t="shared" si="4"/>
        <v>0</v>
      </c>
      <c r="I17" s="576" t="s">
        <v>77</v>
      </c>
      <c r="J17" s="186" t="s">
        <v>262</v>
      </c>
      <c r="K17" s="186" t="s">
        <v>228</v>
      </c>
      <c r="L17" s="232">
        <f>'2. PAEDIATRICS'!J154</f>
        <v>0</v>
      </c>
      <c r="M17" s="232">
        <f>'2. PAEDIATRICS'!J157</f>
        <v>0</v>
      </c>
      <c r="N17" s="183">
        <f t="shared" si="5"/>
        <v>0</v>
      </c>
      <c r="O17" s="577"/>
      <c r="P17" s="186" t="s">
        <v>263</v>
      </c>
      <c r="Q17" s="186" t="s">
        <v>98</v>
      </c>
      <c r="R17" s="232">
        <f>'3. ADOLESCENTS'!J154</f>
        <v>0</v>
      </c>
      <c r="S17" s="232">
        <f>'3. ADOLESCENTS'!J157</f>
        <v>0</v>
      </c>
      <c r="T17" s="183">
        <f t="shared" si="6"/>
        <v>0</v>
      </c>
      <c r="U17" s="577"/>
      <c r="V17" s="186" t="s">
        <v>265</v>
      </c>
      <c r="W17" s="186" t="s">
        <v>78</v>
      </c>
      <c r="X17" s="232">
        <f>'4. eMTCT File'!J154</f>
        <v>0</v>
      </c>
      <c r="Y17" s="232">
        <f>'4. eMTCT File'!J157</f>
        <v>0</v>
      </c>
      <c r="Z17" s="183">
        <f t="shared" si="3"/>
        <v>0</v>
      </c>
      <c r="AA17" s="41"/>
    </row>
    <row r="18" spans="1:27" s="38" customFormat="1" ht="38.25" x14ac:dyDescent="0.25">
      <c r="A18" s="38">
        <v>7</v>
      </c>
      <c r="B18" s="40"/>
      <c r="C18" s="571"/>
      <c r="D18" s="186" t="s">
        <v>264</v>
      </c>
      <c r="E18" s="327" t="s">
        <v>276</v>
      </c>
      <c r="F18" s="232">
        <f>'1. ADULTS'!K154</f>
        <v>0</v>
      </c>
      <c r="G18" s="232">
        <f>'1. ADULTS'!K157</f>
        <v>0</v>
      </c>
      <c r="H18" s="183">
        <f t="shared" si="4"/>
        <v>0</v>
      </c>
      <c r="I18" s="577"/>
      <c r="J18" s="186" t="s">
        <v>263</v>
      </c>
      <c r="K18" s="186" t="s">
        <v>229</v>
      </c>
      <c r="L18" s="232">
        <f>'2. PAEDIATRICS'!K154</f>
        <v>0</v>
      </c>
      <c r="M18" s="232">
        <f>'2. PAEDIATRICS'!K157</f>
        <v>0</v>
      </c>
      <c r="N18" s="183">
        <f t="shared" si="5"/>
        <v>0</v>
      </c>
      <c r="O18" s="577"/>
      <c r="P18" s="186" t="s">
        <v>264</v>
      </c>
      <c r="Q18" s="186" t="s">
        <v>99</v>
      </c>
      <c r="R18" s="232">
        <f>'3. ADOLESCENTS'!K154</f>
        <v>0</v>
      </c>
      <c r="S18" s="232">
        <f>'3. ADOLESCENTS'!K157</f>
        <v>0</v>
      </c>
      <c r="T18" s="183">
        <f t="shared" si="6"/>
        <v>0</v>
      </c>
      <c r="U18" s="578"/>
      <c r="V18" s="186" t="s">
        <v>266</v>
      </c>
      <c r="W18" s="186" t="s">
        <v>7</v>
      </c>
      <c r="X18" s="232">
        <f>'4. eMTCT File'!K154</f>
        <v>0</v>
      </c>
      <c r="Y18" s="232">
        <f>'4. eMTCT File'!K157</f>
        <v>0</v>
      </c>
      <c r="Z18" s="183">
        <f t="shared" si="3"/>
        <v>0</v>
      </c>
      <c r="AA18" s="41"/>
    </row>
    <row r="19" spans="1:27" s="38" customFormat="1" ht="32.25" customHeight="1" x14ac:dyDescent="0.25">
      <c r="A19" s="38">
        <v>8</v>
      </c>
      <c r="B19" s="40"/>
      <c r="C19" s="571"/>
      <c r="D19" s="186" t="s">
        <v>265</v>
      </c>
      <c r="E19" s="327" t="s">
        <v>277</v>
      </c>
      <c r="F19" s="232">
        <f>'1. ADULTS'!L154</f>
        <v>0</v>
      </c>
      <c r="G19" s="232">
        <f>'1. ADULTS'!L157</f>
        <v>0</v>
      </c>
      <c r="H19" s="183">
        <f t="shared" si="4"/>
        <v>0</v>
      </c>
      <c r="I19" s="577"/>
      <c r="J19" s="186" t="s">
        <v>264</v>
      </c>
      <c r="K19" s="186" t="s">
        <v>230</v>
      </c>
      <c r="L19" s="232">
        <f>'2. PAEDIATRICS'!L154</f>
        <v>0</v>
      </c>
      <c r="M19" s="232">
        <f>'2. PAEDIATRICS'!L157</f>
        <v>0</v>
      </c>
      <c r="N19" s="183">
        <f t="shared" si="5"/>
        <v>0</v>
      </c>
      <c r="O19" s="577"/>
      <c r="P19" s="186" t="s">
        <v>265</v>
      </c>
      <c r="Q19" s="186" t="s">
        <v>103</v>
      </c>
      <c r="R19" s="232">
        <f>'3. ADOLESCENTS'!L154</f>
        <v>0</v>
      </c>
      <c r="S19" s="232">
        <f>'3. ADOLESCENTS'!L157</f>
        <v>0</v>
      </c>
      <c r="T19" s="183">
        <f t="shared" si="6"/>
        <v>0</v>
      </c>
      <c r="U19" s="298" t="s">
        <v>79</v>
      </c>
      <c r="V19" s="186" t="s">
        <v>262</v>
      </c>
      <c r="W19" s="186" t="s">
        <v>84</v>
      </c>
      <c r="X19" s="232">
        <f>'4. eMTCT File'!L154</f>
        <v>0</v>
      </c>
      <c r="Y19" s="232">
        <f>'4. eMTCT File'!L157</f>
        <v>0</v>
      </c>
      <c r="Z19" s="183">
        <f t="shared" si="3"/>
        <v>0</v>
      </c>
      <c r="AA19" s="41"/>
    </row>
    <row r="20" spans="1:27" s="38" customFormat="1" ht="25.5" x14ac:dyDescent="0.25">
      <c r="A20" s="38">
        <v>9</v>
      </c>
      <c r="B20" s="40"/>
      <c r="C20" s="572"/>
      <c r="D20" s="186" t="s">
        <v>266</v>
      </c>
      <c r="E20" s="327" t="s">
        <v>7</v>
      </c>
      <c r="F20" s="232">
        <f>'1. ADULTS'!M154</f>
        <v>0</v>
      </c>
      <c r="G20" s="232">
        <f>'1. ADULTS'!M157</f>
        <v>0</v>
      </c>
      <c r="H20" s="183">
        <f t="shared" si="4"/>
        <v>0</v>
      </c>
      <c r="I20" s="577"/>
      <c r="J20" s="186" t="s">
        <v>265</v>
      </c>
      <c r="K20" s="186" t="s">
        <v>78</v>
      </c>
      <c r="L20" s="232">
        <f>'2. PAEDIATRICS'!M154</f>
        <v>0</v>
      </c>
      <c r="M20" s="232">
        <f>'2. PAEDIATRICS'!M157</f>
        <v>0</v>
      </c>
      <c r="N20" s="183">
        <f t="shared" si="5"/>
        <v>0</v>
      </c>
      <c r="O20" s="578"/>
      <c r="P20" s="186" t="s">
        <v>266</v>
      </c>
      <c r="Q20" s="186" t="s">
        <v>104</v>
      </c>
      <c r="R20" s="232">
        <f>'3. ADOLESCENTS'!M154</f>
        <v>0</v>
      </c>
      <c r="S20" s="232">
        <f>'3. ADOLESCENTS'!M157</f>
        <v>0</v>
      </c>
      <c r="T20" s="183">
        <f t="shared" si="6"/>
        <v>0</v>
      </c>
      <c r="U20" s="576" t="s">
        <v>179</v>
      </c>
      <c r="V20" s="186" t="s">
        <v>262</v>
      </c>
      <c r="W20" s="186" t="s">
        <v>246</v>
      </c>
      <c r="X20" s="232">
        <f>'4. eMTCT File'!M154</f>
        <v>0</v>
      </c>
      <c r="Y20" s="232">
        <f>'4. eMTCT File'!M157</f>
        <v>0</v>
      </c>
      <c r="Z20" s="183">
        <f t="shared" si="3"/>
        <v>0</v>
      </c>
      <c r="AA20" s="41"/>
    </row>
    <row r="21" spans="1:27" s="38" customFormat="1" ht="35.25" customHeight="1" x14ac:dyDescent="0.25">
      <c r="A21" s="38">
        <v>10</v>
      </c>
      <c r="B21" s="40"/>
      <c r="C21" s="299" t="s">
        <v>79</v>
      </c>
      <c r="D21" s="186" t="s">
        <v>262</v>
      </c>
      <c r="E21" s="327" t="s">
        <v>278</v>
      </c>
      <c r="F21" s="232">
        <f>'1. ADULTS'!N154</f>
        <v>0</v>
      </c>
      <c r="G21" s="232">
        <f>'1. ADULTS'!N157</f>
        <v>0</v>
      </c>
      <c r="H21" s="183">
        <f t="shared" si="4"/>
        <v>0</v>
      </c>
      <c r="I21" s="578"/>
      <c r="J21" s="186" t="s">
        <v>266</v>
      </c>
      <c r="K21" s="186" t="s">
        <v>7</v>
      </c>
      <c r="L21" s="232">
        <f>'2. PAEDIATRICS'!N154</f>
        <v>0</v>
      </c>
      <c r="M21" s="232">
        <f>'2. PAEDIATRICS'!N157</f>
        <v>0</v>
      </c>
      <c r="N21" s="183">
        <f t="shared" si="5"/>
        <v>0</v>
      </c>
      <c r="O21" s="298" t="s">
        <v>79</v>
      </c>
      <c r="P21" s="186" t="s">
        <v>262</v>
      </c>
      <c r="Q21" s="186" t="s">
        <v>105</v>
      </c>
      <c r="R21" s="232">
        <f>'3. ADOLESCENTS'!N154</f>
        <v>0</v>
      </c>
      <c r="S21" s="232">
        <f>'3. ADOLESCENTS'!N157</f>
        <v>0</v>
      </c>
      <c r="T21" s="183">
        <f t="shared" si="6"/>
        <v>0</v>
      </c>
      <c r="U21" s="577"/>
      <c r="V21" s="186" t="s">
        <v>263</v>
      </c>
      <c r="W21" s="186" t="s">
        <v>80</v>
      </c>
      <c r="X21" s="232" t="e">
        <f>'4. eMTCT File'!#REF!</f>
        <v>#REF!</v>
      </c>
      <c r="Y21" s="232" t="e">
        <f>'4. eMTCT File'!#REF!</f>
        <v>#REF!</v>
      </c>
      <c r="Z21" s="183">
        <f t="shared" si="3"/>
        <v>0</v>
      </c>
      <c r="AA21" s="41"/>
    </row>
    <row r="22" spans="1:27" s="38" customFormat="1" ht="25.5" customHeight="1" x14ac:dyDescent="0.25">
      <c r="A22" s="38">
        <v>11</v>
      </c>
      <c r="B22" s="40"/>
      <c r="C22" s="570" t="s">
        <v>176</v>
      </c>
      <c r="D22" s="186" t="s">
        <v>263</v>
      </c>
      <c r="E22" s="327" t="s">
        <v>246</v>
      </c>
      <c r="F22" s="232">
        <f>'1. ADULTS'!O154</f>
        <v>0</v>
      </c>
      <c r="G22" s="232">
        <f>'1. ADULTS'!O157</f>
        <v>0</v>
      </c>
      <c r="H22" s="183">
        <f t="shared" si="4"/>
        <v>0</v>
      </c>
      <c r="I22" s="298" t="s">
        <v>79</v>
      </c>
      <c r="J22" s="186" t="s">
        <v>262</v>
      </c>
      <c r="K22" s="186" t="s">
        <v>95</v>
      </c>
      <c r="L22" s="232">
        <f>'2. PAEDIATRICS'!O154</f>
        <v>0</v>
      </c>
      <c r="M22" s="232">
        <f>'2. PAEDIATRICS'!O157</f>
        <v>0</v>
      </c>
      <c r="N22" s="183">
        <f t="shared" si="5"/>
        <v>0</v>
      </c>
      <c r="O22" s="576" t="s">
        <v>176</v>
      </c>
      <c r="P22" s="186" t="s">
        <v>262</v>
      </c>
      <c r="Q22" s="186" t="s">
        <v>100</v>
      </c>
      <c r="R22" s="232">
        <f>'3. ADOLESCENTS'!O154</f>
        <v>0</v>
      </c>
      <c r="S22" s="232">
        <f>'3. ADOLESCENTS'!O157</f>
        <v>0</v>
      </c>
      <c r="T22" s="183">
        <f t="shared" si="6"/>
        <v>0</v>
      </c>
      <c r="U22" s="577"/>
      <c r="V22" s="186" t="s">
        <v>264</v>
      </c>
      <c r="W22" s="186" t="s">
        <v>3</v>
      </c>
      <c r="X22" s="232">
        <f>'4. eMTCT File'!N154</f>
        <v>0</v>
      </c>
      <c r="Y22" s="232">
        <f>'4. eMTCT File'!N157</f>
        <v>0</v>
      </c>
      <c r="Z22" s="183">
        <f t="shared" si="3"/>
        <v>0</v>
      </c>
      <c r="AA22" s="41"/>
    </row>
    <row r="23" spans="1:27" s="38" customFormat="1" ht="38.25" x14ac:dyDescent="0.25">
      <c r="A23" s="38">
        <v>12</v>
      </c>
      <c r="B23" s="40"/>
      <c r="C23" s="571"/>
      <c r="D23" s="186" t="s">
        <v>264</v>
      </c>
      <c r="E23" s="327" t="s">
        <v>279</v>
      </c>
      <c r="F23" s="232">
        <f>'1. ADULTS'!P154</f>
        <v>0</v>
      </c>
      <c r="G23" s="232">
        <f>'1. ADULTS'!P157</f>
        <v>0</v>
      </c>
      <c r="H23" s="183">
        <f t="shared" si="4"/>
        <v>0</v>
      </c>
      <c r="I23" s="576" t="s">
        <v>176</v>
      </c>
      <c r="J23" s="186" t="s">
        <v>262</v>
      </c>
      <c r="K23" s="186" t="s">
        <v>231</v>
      </c>
      <c r="L23" s="232">
        <f>'2. PAEDIATRICS'!P154</f>
        <v>0</v>
      </c>
      <c r="M23" s="232">
        <f>'2. PAEDIATRICS'!P157</f>
        <v>0</v>
      </c>
      <c r="N23" s="183">
        <f t="shared" si="5"/>
        <v>0</v>
      </c>
      <c r="O23" s="577"/>
      <c r="P23" s="186" t="s">
        <v>263</v>
      </c>
      <c r="Q23" s="186" t="s">
        <v>303</v>
      </c>
      <c r="R23" s="232">
        <f>'3. ADOLESCENTS'!P154</f>
        <v>0</v>
      </c>
      <c r="S23" s="232">
        <f>'3. ADOLESCENTS'!P157</f>
        <v>0</v>
      </c>
      <c r="T23" s="183">
        <f t="shared" si="6"/>
        <v>0</v>
      </c>
      <c r="U23" s="577"/>
      <c r="V23" s="186" t="s">
        <v>265</v>
      </c>
      <c r="W23" s="186" t="s">
        <v>247</v>
      </c>
      <c r="X23" s="232">
        <f>'4. eMTCT File'!O154</f>
        <v>0</v>
      </c>
      <c r="Y23" s="232">
        <f>'4. eMTCT File'!O157</f>
        <v>0</v>
      </c>
      <c r="Z23" s="183">
        <f t="shared" si="3"/>
        <v>0</v>
      </c>
      <c r="AA23" s="41"/>
    </row>
    <row r="24" spans="1:27" s="38" customFormat="1" ht="38.25" x14ac:dyDescent="0.25">
      <c r="A24" s="38">
        <v>13</v>
      </c>
      <c r="B24" s="40"/>
      <c r="C24" s="571"/>
      <c r="D24" s="186" t="s">
        <v>265</v>
      </c>
      <c r="E24" s="186" t="s">
        <v>280</v>
      </c>
      <c r="F24" s="232">
        <f>'1. ADULTS'!Q154</f>
        <v>0</v>
      </c>
      <c r="G24" s="232">
        <f>'1. ADULTS'!Q157</f>
        <v>0</v>
      </c>
      <c r="H24" s="183">
        <f t="shared" si="4"/>
        <v>0</v>
      </c>
      <c r="I24" s="577"/>
      <c r="J24" s="186" t="s">
        <v>263</v>
      </c>
      <c r="K24" s="186" t="s">
        <v>296</v>
      </c>
      <c r="L24" s="232">
        <f>'2. PAEDIATRICS'!Q154</f>
        <v>0</v>
      </c>
      <c r="M24" s="232">
        <f>'2. PAEDIATRICS'!Q157</f>
        <v>0</v>
      </c>
      <c r="N24" s="183">
        <f t="shared" si="5"/>
        <v>0</v>
      </c>
      <c r="O24" s="577"/>
      <c r="P24" s="186" t="s">
        <v>264</v>
      </c>
      <c r="Q24" s="186" t="s">
        <v>304</v>
      </c>
      <c r="R24" s="232">
        <f>'3. ADOLESCENTS'!Q154</f>
        <v>0</v>
      </c>
      <c r="S24" s="232">
        <f>'3. ADOLESCENTS'!Q157</f>
        <v>0</v>
      </c>
      <c r="T24" s="183">
        <f t="shared" si="6"/>
        <v>0</v>
      </c>
      <c r="U24" s="577"/>
      <c r="V24" s="186" t="s">
        <v>266</v>
      </c>
      <c r="W24" s="186" t="s">
        <v>233</v>
      </c>
      <c r="X24" s="232">
        <f>'4. eMTCT File'!P154</f>
        <v>0</v>
      </c>
      <c r="Y24" s="232">
        <f>'4. eMTCT File'!P157</f>
        <v>0</v>
      </c>
      <c r="Z24" s="183">
        <f t="shared" si="3"/>
        <v>0</v>
      </c>
      <c r="AA24" s="41"/>
    </row>
    <row r="25" spans="1:27" s="38" customFormat="1" ht="38.25" x14ac:dyDescent="0.25">
      <c r="A25" s="38">
        <v>14</v>
      </c>
      <c r="B25" s="40"/>
      <c r="C25" s="571"/>
      <c r="D25" s="186" t="s">
        <v>266</v>
      </c>
      <c r="E25" s="186" t="s">
        <v>247</v>
      </c>
      <c r="F25" s="232">
        <f>'1. ADULTS'!R154</f>
        <v>0</v>
      </c>
      <c r="G25" s="232">
        <f>'1. ADULTS'!R157</f>
        <v>0</v>
      </c>
      <c r="H25" s="183">
        <f t="shared" si="4"/>
        <v>0</v>
      </c>
      <c r="I25" s="577"/>
      <c r="J25" s="186" t="s">
        <v>264</v>
      </c>
      <c r="K25" s="327" t="s">
        <v>3</v>
      </c>
      <c r="L25" s="232">
        <f>'2. PAEDIATRICS'!R154</f>
        <v>0</v>
      </c>
      <c r="M25" s="232">
        <f>'2. PAEDIATRICS'!R157</f>
        <v>0</v>
      </c>
      <c r="N25" s="183">
        <f t="shared" si="5"/>
        <v>0</v>
      </c>
      <c r="O25" s="577"/>
      <c r="P25" s="186" t="s">
        <v>265</v>
      </c>
      <c r="Q25" s="186" t="s">
        <v>107</v>
      </c>
      <c r="R25" s="232">
        <f>'3. ADOLESCENTS'!R154</f>
        <v>0</v>
      </c>
      <c r="S25" s="232">
        <f>'3. ADOLESCENTS'!R157</f>
        <v>0</v>
      </c>
      <c r="T25" s="183">
        <f t="shared" si="6"/>
        <v>0</v>
      </c>
      <c r="U25" s="577"/>
      <c r="V25" s="186" t="s">
        <v>267</v>
      </c>
      <c r="W25" s="186" t="s">
        <v>234</v>
      </c>
      <c r="X25" s="232">
        <f>'4. eMTCT File'!Q154</f>
        <v>0</v>
      </c>
      <c r="Y25" s="232">
        <f>'4. eMTCT File'!Q157</f>
        <v>0</v>
      </c>
      <c r="Z25" s="183">
        <f t="shared" si="3"/>
        <v>0</v>
      </c>
      <c r="AA25" s="41"/>
    </row>
    <row r="26" spans="1:27" s="38" customFormat="1" ht="25.5" x14ac:dyDescent="0.25">
      <c r="A26" s="38">
        <v>15</v>
      </c>
      <c r="B26" s="40"/>
      <c r="C26" s="571"/>
      <c r="D26" s="186" t="s">
        <v>267</v>
      </c>
      <c r="E26" s="186" t="s">
        <v>281</v>
      </c>
      <c r="F26" s="232" t="e">
        <f>'1. ADULTS'!#REF!</f>
        <v>#REF!</v>
      </c>
      <c r="G26" s="232" t="e">
        <f>'1. ADULTS'!#REF!</f>
        <v>#REF!</v>
      </c>
      <c r="H26" s="183">
        <f t="shared" si="4"/>
        <v>0</v>
      </c>
      <c r="I26" s="577"/>
      <c r="J26" s="186" t="s">
        <v>265</v>
      </c>
      <c r="K26" s="327" t="s">
        <v>297</v>
      </c>
      <c r="L26" s="232">
        <f>'2. PAEDIATRICS'!S154</f>
        <v>0</v>
      </c>
      <c r="M26" s="232">
        <f>'2. PAEDIATRICS'!S157</f>
        <v>0</v>
      </c>
      <c r="N26" s="183">
        <f t="shared" si="5"/>
        <v>0</v>
      </c>
      <c r="O26" s="577"/>
      <c r="P26" s="186" t="s">
        <v>266</v>
      </c>
      <c r="Q26" s="186" t="s">
        <v>108</v>
      </c>
      <c r="R26" s="232" t="e">
        <f>'3. ADOLESCENTS'!#REF!</f>
        <v>#REF!</v>
      </c>
      <c r="S26" s="232" t="e">
        <f>'3. ADOLESCENTS'!#REF!</f>
        <v>#REF!</v>
      </c>
      <c r="T26" s="183">
        <f t="shared" si="6"/>
        <v>0</v>
      </c>
      <c r="U26" s="578"/>
      <c r="V26" s="186" t="s">
        <v>268</v>
      </c>
      <c r="W26" s="186" t="s">
        <v>240</v>
      </c>
      <c r="X26" s="232">
        <f>'4. eMTCT File'!R154</f>
        <v>0</v>
      </c>
      <c r="Y26" s="232">
        <f>'4. eMTCT File'!R157</f>
        <v>0</v>
      </c>
      <c r="Z26" s="183">
        <f t="shared" si="3"/>
        <v>0</v>
      </c>
      <c r="AA26" s="41"/>
    </row>
    <row r="27" spans="1:27" s="38" customFormat="1" ht="38.25" x14ac:dyDescent="0.25">
      <c r="A27" s="38">
        <v>16</v>
      </c>
      <c r="B27" s="40"/>
      <c r="C27" s="571"/>
      <c r="D27" s="186" t="s">
        <v>268</v>
      </c>
      <c r="E27" s="327" t="s">
        <v>282</v>
      </c>
      <c r="F27" s="232">
        <f>'1. ADULTS'!S154</f>
        <v>0</v>
      </c>
      <c r="G27" s="232">
        <f>'1. ADULTS'!S157</f>
        <v>0</v>
      </c>
      <c r="H27" s="183">
        <f t="shared" si="4"/>
        <v>0</v>
      </c>
      <c r="I27" s="577"/>
      <c r="J27" s="186" t="s">
        <v>266</v>
      </c>
      <c r="K27" s="186" t="s">
        <v>96</v>
      </c>
      <c r="L27" s="232">
        <f>'2. PAEDIATRICS'!T154</f>
        <v>0</v>
      </c>
      <c r="M27" s="232">
        <f>'2. PAEDIATRICS'!T157</f>
        <v>0</v>
      </c>
      <c r="N27" s="183">
        <f t="shared" si="5"/>
        <v>0</v>
      </c>
      <c r="O27" s="577"/>
      <c r="P27" s="186" t="s">
        <v>267</v>
      </c>
      <c r="Q27" s="186" t="s">
        <v>101</v>
      </c>
      <c r="R27" s="232">
        <f>'3. ADOLESCENTS'!S154</f>
        <v>0</v>
      </c>
      <c r="S27" s="232">
        <f>'3. ADOLESCENTS'!S157</f>
        <v>0</v>
      </c>
      <c r="T27" s="183">
        <f t="shared" si="6"/>
        <v>0</v>
      </c>
      <c r="U27" s="576" t="s">
        <v>85</v>
      </c>
      <c r="V27" s="186" t="s">
        <v>262</v>
      </c>
      <c r="W27" s="186" t="s">
        <v>236</v>
      </c>
      <c r="X27" s="232">
        <f>'4. eMTCT File'!S154</f>
        <v>0</v>
      </c>
      <c r="Y27" s="232">
        <f>'4. eMTCT File'!S157</f>
        <v>0</v>
      </c>
      <c r="Z27" s="183">
        <f t="shared" si="3"/>
        <v>0</v>
      </c>
      <c r="AA27" s="41"/>
    </row>
    <row r="28" spans="1:27" s="38" customFormat="1" ht="38.25" x14ac:dyDescent="0.25">
      <c r="A28" s="38">
        <v>17</v>
      </c>
      <c r="B28" s="40"/>
      <c r="C28" s="572"/>
      <c r="D28" s="186" t="s">
        <v>269</v>
      </c>
      <c r="E28" s="186" t="s">
        <v>284</v>
      </c>
      <c r="F28" s="232">
        <f>'1. ADULTS'!T154</f>
        <v>0</v>
      </c>
      <c r="G28" s="232">
        <f>'1. ADULTS'!S155</f>
        <v>0</v>
      </c>
      <c r="H28" s="183">
        <f t="shared" si="4"/>
        <v>0</v>
      </c>
      <c r="I28" s="577"/>
      <c r="J28" s="186" t="s">
        <v>267</v>
      </c>
      <c r="K28" s="186" t="s">
        <v>232</v>
      </c>
      <c r="L28" s="232" t="e">
        <f>'2. PAEDIATRICS'!#REF!</f>
        <v>#REF!</v>
      </c>
      <c r="M28" s="232" t="e">
        <f>'2. PAEDIATRICS'!#REF!</f>
        <v>#REF!</v>
      </c>
      <c r="N28" s="183">
        <f t="shared" si="5"/>
        <v>0</v>
      </c>
      <c r="O28" s="577"/>
      <c r="P28" s="186" t="s">
        <v>268</v>
      </c>
      <c r="Q28" s="186" t="s">
        <v>233</v>
      </c>
      <c r="R28" s="232">
        <f>'3. ADOLESCENTS'!T154</f>
        <v>0</v>
      </c>
      <c r="S28" s="232">
        <f>'3. ADOLESCENTS'!T157</f>
        <v>0</v>
      </c>
      <c r="T28" s="183">
        <f t="shared" si="6"/>
        <v>0</v>
      </c>
      <c r="U28" s="577"/>
      <c r="V28" s="186" t="s">
        <v>263</v>
      </c>
      <c r="W28" s="186" t="s">
        <v>248</v>
      </c>
      <c r="X28" s="232">
        <f>'4. eMTCT File'!T154</f>
        <v>0</v>
      </c>
      <c r="Y28" s="232">
        <f>'4. eMTCT File'!T157</f>
        <v>0</v>
      </c>
      <c r="Z28" s="183">
        <f t="shared" si="3"/>
        <v>0</v>
      </c>
      <c r="AA28" s="41"/>
    </row>
    <row r="29" spans="1:27" s="38" customFormat="1" ht="25.5" customHeight="1" x14ac:dyDescent="0.25">
      <c r="A29" s="38">
        <v>18</v>
      </c>
      <c r="B29" s="40"/>
      <c r="C29" s="570" t="s">
        <v>85</v>
      </c>
      <c r="D29" s="186" t="s">
        <v>262</v>
      </c>
      <c r="E29" s="327" t="s">
        <v>283</v>
      </c>
      <c r="F29" s="232">
        <f>'1. ADULTS'!U154</f>
        <v>0</v>
      </c>
      <c r="G29" s="232">
        <f>'1. ADULTS'!U157</f>
        <v>0</v>
      </c>
      <c r="H29" s="183">
        <f t="shared" si="4"/>
        <v>0</v>
      </c>
      <c r="I29" s="577"/>
      <c r="J29" s="186" t="s">
        <v>268</v>
      </c>
      <c r="K29" s="186" t="s">
        <v>233</v>
      </c>
      <c r="L29" s="232">
        <f>'2. PAEDIATRICS'!U154</f>
        <v>0</v>
      </c>
      <c r="M29" s="232">
        <f>'2. PAEDIATRICS'!U157</f>
        <v>0</v>
      </c>
      <c r="N29" s="183">
        <f t="shared" si="5"/>
        <v>0</v>
      </c>
      <c r="O29" s="577"/>
      <c r="P29" s="186" t="s">
        <v>269</v>
      </c>
      <c r="Q29" s="186" t="s">
        <v>234</v>
      </c>
      <c r="R29" s="232">
        <f>'3. ADOLESCENTS'!U154</f>
        <v>0</v>
      </c>
      <c r="S29" s="232">
        <f>'3. ADOLESCENTS'!U157</f>
        <v>0</v>
      </c>
      <c r="T29" s="183">
        <f t="shared" si="6"/>
        <v>0</v>
      </c>
      <c r="U29" s="578"/>
      <c r="V29" s="186" t="s">
        <v>264</v>
      </c>
      <c r="W29" s="186" t="s">
        <v>249</v>
      </c>
      <c r="X29" s="232">
        <f>'4. eMTCT File'!U154</f>
        <v>0</v>
      </c>
      <c r="Y29" s="232">
        <f>'4. eMTCT File'!U157</f>
        <v>0</v>
      </c>
      <c r="Z29" s="183">
        <f t="shared" si="3"/>
        <v>0</v>
      </c>
      <c r="AA29" s="41"/>
    </row>
    <row r="30" spans="1:27" s="38" customFormat="1" ht="51" x14ac:dyDescent="0.25">
      <c r="A30" s="38">
        <v>19</v>
      </c>
      <c r="B30" s="40"/>
      <c r="C30" s="571"/>
      <c r="D30" s="186" t="s">
        <v>263</v>
      </c>
      <c r="E30" s="327" t="s">
        <v>285</v>
      </c>
      <c r="F30" s="232">
        <f>'1. ADULTS'!V154</f>
        <v>0</v>
      </c>
      <c r="G30" s="232">
        <f>'1. ADULTS'!V157</f>
        <v>0</v>
      </c>
      <c r="H30" s="183">
        <f t="shared" si="4"/>
        <v>0</v>
      </c>
      <c r="I30" s="577"/>
      <c r="J30" s="186" t="s">
        <v>269</v>
      </c>
      <c r="K30" s="186" t="s">
        <v>234</v>
      </c>
      <c r="L30" s="232">
        <f>'2. PAEDIATRICS'!V154</f>
        <v>0</v>
      </c>
      <c r="M30" s="232">
        <f>'2. PAEDIATRICS'!V157</f>
        <v>0</v>
      </c>
      <c r="N30" s="183">
        <f t="shared" si="5"/>
        <v>0</v>
      </c>
      <c r="O30" s="578"/>
      <c r="P30" s="186" t="s">
        <v>270</v>
      </c>
      <c r="Q30" s="186" t="s">
        <v>240</v>
      </c>
      <c r="R30" s="232">
        <f>'3. ADOLESCENTS'!V154</f>
        <v>0</v>
      </c>
      <c r="S30" s="232">
        <f>'3. ADOLESCENTS'!U155</f>
        <v>0</v>
      </c>
      <c r="T30" s="183">
        <f t="shared" si="6"/>
        <v>0</v>
      </c>
      <c r="U30" s="576" t="s">
        <v>81</v>
      </c>
      <c r="V30" s="186" t="s">
        <v>265</v>
      </c>
      <c r="W30" s="186" t="s">
        <v>250</v>
      </c>
      <c r="X30" s="232">
        <f>'4. eMTCT File'!V154</f>
        <v>0</v>
      </c>
      <c r="Y30" s="232">
        <f>'4. eMTCT File'!V157</f>
        <v>0</v>
      </c>
      <c r="Z30" s="183">
        <f t="shared" si="3"/>
        <v>0</v>
      </c>
      <c r="AA30" s="41"/>
    </row>
    <row r="31" spans="1:27" s="38" customFormat="1" ht="38.25" x14ac:dyDescent="0.25">
      <c r="A31" s="38">
        <v>20</v>
      </c>
      <c r="B31" s="40"/>
      <c r="C31" s="572"/>
      <c r="D31" s="186" t="s">
        <v>264</v>
      </c>
      <c r="E31" s="327" t="s">
        <v>286</v>
      </c>
      <c r="F31" s="232">
        <f>'1. ADULTS'!W154</f>
        <v>0</v>
      </c>
      <c r="G31" s="232">
        <f>'1. ADULTS'!W157</f>
        <v>0</v>
      </c>
      <c r="H31" s="183">
        <f t="shared" si="4"/>
        <v>0</v>
      </c>
      <c r="I31" s="578"/>
      <c r="J31" s="186" t="s">
        <v>270</v>
      </c>
      <c r="K31" s="186" t="s">
        <v>235</v>
      </c>
      <c r="L31" s="232">
        <f>'2. PAEDIATRICS'!W154</f>
        <v>0</v>
      </c>
      <c r="M31" s="232">
        <f>'2. PAEDIATRICS'!V155</f>
        <v>0</v>
      </c>
      <c r="N31" s="183">
        <f t="shared" si="5"/>
        <v>0</v>
      </c>
      <c r="O31" s="576" t="s">
        <v>85</v>
      </c>
      <c r="P31" s="186" t="s">
        <v>262</v>
      </c>
      <c r="Q31" s="186" t="s">
        <v>305</v>
      </c>
      <c r="R31" s="232">
        <f>'3. ADOLESCENTS'!W154</f>
        <v>0</v>
      </c>
      <c r="S31" s="232">
        <f>'3. ADOLESCENTS'!W157</f>
        <v>0</v>
      </c>
      <c r="T31" s="183">
        <f t="shared" si="6"/>
        <v>0</v>
      </c>
      <c r="U31" s="578"/>
      <c r="V31" s="186" t="s">
        <v>266</v>
      </c>
      <c r="W31" s="186" t="s">
        <v>251</v>
      </c>
      <c r="X31" s="232">
        <f>'4. eMTCT File'!W154</f>
        <v>0</v>
      </c>
      <c r="Y31" s="232">
        <f>'4. eMTCT File'!W157</f>
        <v>0</v>
      </c>
      <c r="Z31" s="183">
        <f t="shared" si="3"/>
        <v>0</v>
      </c>
      <c r="AA31" s="41"/>
    </row>
    <row r="32" spans="1:27" s="38" customFormat="1" ht="25.5" x14ac:dyDescent="0.25">
      <c r="A32" s="38">
        <v>21</v>
      </c>
      <c r="B32" s="40"/>
      <c r="C32" s="570" t="s">
        <v>81</v>
      </c>
      <c r="D32" s="186" t="s">
        <v>262</v>
      </c>
      <c r="E32" s="327" t="s">
        <v>287</v>
      </c>
      <c r="F32" s="232">
        <f>'1. ADULTS'!X154</f>
        <v>0</v>
      </c>
      <c r="G32" s="232">
        <f>'1. ADULTS'!X157</f>
        <v>0</v>
      </c>
      <c r="H32" s="183">
        <f t="shared" si="4"/>
        <v>0</v>
      </c>
      <c r="I32" s="576" t="s">
        <v>85</v>
      </c>
      <c r="J32" s="186" t="s">
        <v>262</v>
      </c>
      <c r="K32" s="186" t="s">
        <v>299</v>
      </c>
      <c r="L32" s="232">
        <f>'2. PAEDIATRICS'!X154</f>
        <v>0</v>
      </c>
      <c r="M32" s="232">
        <f>'2. PAEDIATRICS'!X157</f>
        <v>0</v>
      </c>
      <c r="N32" s="183">
        <f t="shared" si="5"/>
        <v>0</v>
      </c>
      <c r="O32" s="577"/>
      <c r="P32" s="186" t="s">
        <v>263</v>
      </c>
      <c r="Q32" s="186" t="s">
        <v>306</v>
      </c>
      <c r="R32" s="232">
        <f>'3. ADOLESCENTS'!X154</f>
        <v>0</v>
      </c>
      <c r="S32" s="232">
        <f>'3. ADOLESCENTS'!X157</f>
        <v>0</v>
      </c>
      <c r="T32" s="183">
        <f t="shared" si="6"/>
        <v>0</v>
      </c>
      <c r="U32" s="576" t="s">
        <v>82</v>
      </c>
      <c r="V32" s="186" t="s">
        <v>262</v>
      </c>
      <c r="W32" s="186" t="s">
        <v>252</v>
      </c>
      <c r="X32" s="232">
        <f>'4. eMTCT File'!X154</f>
        <v>0</v>
      </c>
      <c r="Y32" s="232">
        <f>'4. eMTCT File'!X157</f>
        <v>0</v>
      </c>
      <c r="Z32" s="183">
        <f t="shared" si="3"/>
        <v>0</v>
      </c>
      <c r="AA32" s="41"/>
    </row>
    <row r="33" spans="1:27" s="38" customFormat="1" ht="38.25" x14ac:dyDescent="0.25">
      <c r="A33" s="38">
        <v>22</v>
      </c>
      <c r="B33" s="40"/>
      <c r="C33" s="572"/>
      <c r="D33" s="186" t="s">
        <v>263</v>
      </c>
      <c r="E33" s="327" t="s">
        <v>288</v>
      </c>
      <c r="F33" s="232">
        <f>'1. ADULTS'!Y154</f>
        <v>0</v>
      </c>
      <c r="G33" s="232">
        <f>'1. ADULTS'!Y157</f>
        <v>0</v>
      </c>
      <c r="H33" s="183">
        <f t="shared" si="4"/>
        <v>0</v>
      </c>
      <c r="I33" s="577"/>
      <c r="J33" s="186" t="s">
        <v>263</v>
      </c>
      <c r="K33" s="186" t="s">
        <v>298</v>
      </c>
      <c r="L33" s="232">
        <f>'2. PAEDIATRICS'!Y154</f>
        <v>0</v>
      </c>
      <c r="M33" s="232">
        <f>'2. PAEDIATRICS'!Y157</f>
        <v>0</v>
      </c>
      <c r="N33" s="183">
        <f t="shared" si="5"/>
        <v>0</v>
      </c>
      <c r="O33" s="578"/>
      <c r="P33" s="186" t="s">
        <v>264</v>
      </c>
      <c r="Q33" s="186" t="s">
        <v>102</v>
      </c>
      <c r="R33" s="232">
        <f>'3. ADOLESCENTS'!Y154</f>
        <v>0</v>
      </c>
      <c r="S33" s="232">
        <f>'3. ADOLESCENTS'!Y157</f>
        <v>0</v>
      </c>
      <c r="T33" s="183">
        <f t="shared" si="6"/>
        <v>0</v>
      </c>
      <c r="U33" s="577"/>
      <c r="V33" s="186" t="s">
        <v>263</v>
      </c>
      <c r="W33" s="186" t="s">
        <v>50</v>
      </c>
      <c r="X33" s="232">
        <f>'4. eMTCT File'!Y154</f>
        <v>0</v>
      </c>
      <c r="Y33" s="232">
        <f>'4. eMTCT File'!Y157</f>
        <v>0</v>
      </c>
      <c r="Z33" s="183">
        <f t="shared" si="3"/>
        <v>0</v>
      </c>
      <c r="AA33" s="41"/>
    </row>
    <row r="34" spans="1:27" s="38" customFormat="1" ht="25.5" customHeight="1" x14ac:dyDescent="0.25">
      <c r="A34" s="38">
        <v>23</v>
      </c>
      <c r="B34" s="40"/>
      <c r="C34" s="570" t="s">
        <v>82</v>
      </c>
      <c r="D34" s="186" t="s">
        <v>262</v>
      </c>
      <c r="E34" s="327" t="s">
        <v>290</v>
      </c>
      <c r="F34" s="232">
        <f>'1. ADULTS'!Z154</f>
        <v>0</v>
      </c>
      <c r="G34" s="232">
        <f>'1. ADULTS'!Z157</f>
        <v>0</v>
      </c>
      <c r="H34" s="183">
        <f t="shared" si="4"/>
        <v>0</v>
      </c>
      <c r="I34" s="578"/>
      <c r="J34" s="186" t="s">
        <v>264</v>
      </c>
      <c r="K34" s="186" t="s">
        <v>300</v>
      </c>
      <c r="L34" s="232">
        <f>'2. PAEDIATRICS'!Z154</f>
        <v>0</v>
      </c>
      <c r="M34" s="232">
        <f>L33</f>
        <v>0</v>
      </c>
      <c r="N34" s="183">
        <f t="shared" si="5"/>
        <v>0</v>
      </c>
      <c r="O34" s="576" t="s">
        <v>82</v>
      </c>
      <c r="P34" s="186" t="s">
        <v>262</v>
      </c>
      <c r="Q34" s="186" t="s">
        <v>241</v>
      </c>
      <c r="R34" s="232">
        <f>'3. ADOLESCENTS'!Z154</f>
        <v>0</v>
      </c>
      <c r="S34" s="232">
        <f>'3. ADOLESCENTS'!Z157</f>
        <v>0</v>
      </c>
      <c r="T34" s="183">
        <f t="shared" si="6"/>
        <v>0</v>
      </c>
      <c r="U34" s="577"/>
      <c r="V34" s="186" t="s">
        <v>264</v>
      </c>
      <c r="W34" s="186" t="s">
        <v>253</v>
      </c>
      <c r="X34" s="232">
        <f>'4. eMTCT File'!Z154</f>
        <v>0</v>
      </c>
      <c r="Y34" s="232">
        <f>'4. eMTCT File'!Z157</f>
        <v>0</v>
      </c>
      <c r="Z34" s="183">
        <f t="shared" si="3"/>
        <v>0</v>
      </c>
      <c r="AA34" s="41"/>
    </row>
    <row r="35" spans="1:27" s="38" customFormat="1" ht="25.5" x14ac:dyDescent="0.25">
      <c r="A35" s="38">
        <v>24</v>
      </c>
      <c r="B35" s="40"/>
      <c r="C35" s="571"/>
      <c r="D35" s="186" t="s">
        <v>263</v>
      </c>
      <c r="E35" s="186" t="s">
        <v>289</v>
      </c>
      <c r="F35" s="232">
        <f>'1. ADULTS'!AA154</f>
        <v>0</v>
      </c>
      <c r="G35" s="232">
        <f>'1. ADULTS'!AA157</f>
        <v>0</v>
      </c>
      <c r="H35" s="183">
        <f t="shared" si="4"/>
        <v>0</v>
      </c>
      <c r="I35" s="576" t="s">
        <v>177</v>
      </c>
      <c r="J35" s="186" t="s">
        <v>262</v>
      </c>
      <c r="K35" s="186" t="s">
        <v>238</v>
      </c>
      <c r="L35" s="232">
        <f>'2. PAEDIATRICS'!AA154</f>
        <v>0</v>
      </c>
      <c r="M35" s="232">
        <f>'2. PAEDIATRICS'!AA157</f>
        <v>0</v>
      </c>
      <c r="N35" s="183">
        <f t="shared" si="5"/>
        <v>0</v>
      </c>
      <c r="O35" s="577"/>
      <c r="P35" s="186" t="s">
        <v>263</v>
      </c>
      <c r="Q35" s="186" t="s">
        <v>307</v>
      </c>
      <c r="R35" s="232">
        <f>'3. ADOLESCENTS'!AA154</f>
        <v>0</v>
      </c>
      <c r="S35" s="232">
        <f>'3. ADOLESCENTS'!AA157</f>
        <v>0</v>
      </c>
      <c r="T35" s="183">
        <f t="shared" si="6"/>
        <v>0</v>
      </c>
      <c r="U35" s="577"/>
      <c r="V35" s="186" t="s">
        <v>265</v>
      </c>
      <c r="W35" s="186" t="s">
        <v>254</v>
      </c>
      <c r="X35" s="232">
        <f>'4. eMTCT File'!AA154</f>
        <v>0</v>
      </c>
      <c r="Y35" s="232">
        <f>'4. eMTCT File'!AA157</f>
        <v>0</v>
      </c>
      <c r="Z35" s="183">
        <f t="shared" si="3"/>
        <v>0</v>
      </c>
      <c r="AA35" s="41"/>
    </row>
    <row r="36" spans="1:27" s="38" customFormat="1" ht="34.5" customHeight="1" x14ac:dyDescent="0.25">
      <c r="A36" s="38">
        <v>25</v>
      </c>
      <c r="B36" s="40"/>
      <c r="C36" s="571"/>
      <c r="D36" s="186" t="s">
        <v>264</v>
      </c>
      <c r="E36" s="327" t="s">
        <v>291</v>
      </c>
      <c r="F36" s="232">
        <f>'1. ADULTS'!AB154</f>
        <v>0</v>
      </c>
      <c r="G36" s="232">
        <f>'1. ADULTS'!AB157</f>
        <v>0</v>
      </c>
      <c r="H36" s="183">
        <f t="shared" si="4"/>
        <v>0</v>
      </c>
      <c r="I36" s="578"/>
      <c r="J36" s="186" t="s">
        <v>263</v>
      </c>
      <c r="K36" s="186" t="s">
        <v>301</v>
      </c>
      <c r="L36" s="232">
        <f>'2. PAEDIATRICS'!AB154</f>
        <v>0</v>
      </c>
      <c r="M36" s="232">
        <f>'2. PAEDIATRICS'!AB157</f>
        <v>0</v>
      </c>
      <c r="N36" s="183">
        <f t="shared" si="5"/>
        <v>0</v>
      </c>
      <c r="O36" s="577"/>
      <c r="P36" s="186" t="s">
        <v>264</v>
      </c>
      <c r="Q36" s="186" t="s">
        <v>308</v>
      </c>
      <c r="R36" s="232">
        <f>'3. ADOLESCENTS'!AB154</f>
        <v>0</v>
      </c>
      <c r="S36" s="232">
        <f>'3. ADOLESCENTS'!AB157</f>
        <v>0</v>
      </c>
      <c r="T36" s="183">
        <f t="shared" si="6"/>
        <v>0</v>
      </c>
      <c r="U36" s="578"/>
      <c r="V36" s="186" t="s">
        <v>266</v>
      </c>
      <c r="W36" s="186" t="s">
        <v>255</v>
      </c>
      <c r="X36" s="232">
        <f>'4. eMTCT File'!AB154</f>
        <v>0</v>
      </c>
      <c r="Y36" s="232">
        <f>'4. eMTCT File'!AB157</f>
        <v>0</v>
      </c>
      <c r="Z36" s="183">
        <f t="shared" si="3"/>
        <v>0</v>
      </c>
      <c r="AA36" s="41"/>
    </row>
    <row r="37" spans="1:27" s="38" customFormat="1" ht="25.5" x14ac:dyDescent="0.25">
      <c r="A37" s="38">
        <v>26</v>
      </c>
      <c r="B37" s="40"/>
      <c r="C37" s="571"/>
      <c r="D37" s="186" t="s">
        <v>265</v>
      </c>
      <c r="E37" s="327" t="s">
        <v>254</v>
      </c>
      <c r="F37" s="232">
        <f>'1. ADULTS'!AC154</f>
        <v>0</v>
      </c>
      <c r="G37" s="232">
        <f>'1. ADULTS'!AC157</f>
        <v>0</v>
      </c>
      <c r="H37" s="183">
        <f t="shared" si="4"/>
        <v>0</v>
      </c>
      <c r="I37" s="197"/>
      <c r="J37" s="187"/>
      <c r="K37" s="187"/>
      <c r="L37" s="187"/>
      <c r="M37" s="187"/>
      <c r="N37" s="188"/>
      <c r="O37" s="577"/>
      <c r="P37" s="186" t="s">
        <v>265</v>
      </c>
      <c r="Q37" s="186" t="s">
        <v>309</v>
      </c>
      <c r="R37" s="232">
        <f>'3. ADOLESCENTS'!AC154</f>
        <v>0</v>
      </c>
      <c r="S37" s="232">
        <f>'3. ADOLESCENTS'!AC157</f>
        <v>0</v>
      </c>
      <c r="T37" s="183">
        <f t="shared" si="6"/>
        <v>0</v>
      </c>
      <c r="AA37" s="41"/>
    </row>
    <row r="38" spans="1:27" s="38" customFormat="1" ht="25.5" x14ac:dyDescent="0.25">
      <c r="A38" s="38">
        <v>27</v>
      </c>
      <c r="B38" s="40"/>
      <c r="C38" s="572"/>
      <c r="D38" s="186" t="s">
        <v>266</v>
      </c>
      <c r="E38" s="327" t="s">
        <v>292</v>
      </c>
      <c r="F38" s="232">
        <f>'1. ADULTS'!AD154</f>
        <v>0</v>
      </c>
      <c r="G38" s="232">
        <f>'1. ADULTS'!AD157</f>
        <v>0</v>
      </c>
      <c r="H38" s="183">
        <f t="shared" si="4"/>
        <v>0</v>
      </c>
      <c r="I38" s="198"/>
      <c r="J38" s="189"/>
      <c r="K38" s="189"/>
      <c r="L38" s="189"/>
      <c r="M38" s="189"/>
      <c r="N38" s="190"/>
      <c r="O38" s="577"/>
      <c r="P38" s="186" t="s">
        <v>266</v>
      </c>
      <c r="Q38" s="186" t="s">
        <v>311</v>
      </c>
      <c r="R38" s="232">
        <f>'3. ADOLESCENTS'!AD154</f>
        <v>0</v>
      </c>
      <c r="S38" s="232">
        <f>'3. ADOLESCENTS'!AD157</f>
        <v>0</v>
      </c>
      <c r="T38" s="183">
        <f t="shared" si="6"/>
        <v>0</v>
      </c>
      <c r="AA38" s="41"/>
    </row>
    <row r="39" spans="1:27" s="38" customFormat="1" ht="28.5" customHeight="1" x14ac:dyDescent="0.25">
      <c r="A39" s="38">
        <v>28</v>
      </c>
      <c r="B39" s="40"/>
      <c r="C39" s="570" t="s">
        <v>90</v>
      </c>
      <c r="D39" s="186" t="s">
        <v>262</v>
      </c>
      <c r="E39" s="327" t="s">
        <v>293</v>
      </c>
      <c r="F39" s="232">
        <f>'1. ADULTS'!AE154</f>
        <v>0</v>
      </c>
      <c r="G39" s="232">
        <f>'1. ADULTS'!AE157</f>
        <v>0</v>
      </c>
      <c r="H39" s="183">
        <f t="shared" si="4"/>
        <v>0</v>
      </c>
      <c r="I39" s="198"/>
      <c r="J39" s="189"/>
      <c r="K39" s="189"/>
      <c r="L39" s="189"/>
      <c r="M39" s="189"/>
      <c r="N39" s="190"/>
      <c r="O39" s="578"/>
      <c r="P39" s="186" t="s">
        <v>267</v>
      </c>
      <c r="Q39" s="186" t="s">
        <v>310</v>
      </c>
      <c r="R39" s="232">
        <f>'3. ADOLESCENTS'!AE154</f>
        <v>0</v>
      </c>
      <c r="S39" s="232">
        <f>'3. ADOLESCENTS'!AE157</f>
        <v>0</v>
      </c>
      <c r="T39" s="183">
        <f t="shared" si="6"/>
        <v>0</v>
      </c>
      <c r="U39" s="586"/>
      <c r="V39" s="587"/>
      <c r="W39" s="587"/>
      <c r="X39" s="587"/>
      <c r="Y39" s="587"/>
      <c r="Z39" s="588"/>
      <c r="AA39" s="41"/>
    </row>
    <row r="40" spans="1:27" s="38" customFormat="1" ht="28.5" customHeight="1" x14ac:dyDescent="0.25">
      <c r="A40" s="38">
        <v>29</v>
      </c>
      <c r="B40" s="40"/>
      <c r="C40" s="571"/>
      <c r="D40" s="186" t="s">
        <v>263</v>
      </c>
      <c r="E40" s="327" t="s">
        <v>294</v>
      </c>
      <c r="F40" s="232">
        <f>'1. ADULTS'!AF154</f>
        <v>0</v>
      </c>
      <c r="G40" s="232">
        <f>'1. ADULTS'!AF157</f>
        <v>0</v>
      </c>
      <c r="H40" s="183">
        <f t="shared" si="4"/>
        <v>0</v>
      </c>
      <c r="I40" s="198"/>
      <c r="J40" s="189"/>
      <c r="K40" s="189"/>
      <c r="L40" s="189"/>
      <c r="M40" s="189"/>
      <c r="N40" s="190"/>
      <c r="O40" s="586"/>
      <c r="P40" s="587"/>
      <c r="Q40" s="587"/>
      <c r="R40" s="587"/>
      <c r="S40" s="587"/>
      <c r="T40" s="588"/>
      <c r="U40" s="592"/>
      <c r="V40" s="593"/>
      <c r="W40" s="593"/>
      <c r="X40" s="593"/>
      <c r="Y40" s="593"/>
      <c r="Z40" s="594"/>
      <c r="AA40" s="41"/>
    </row>
    <row r="41" spans="1:27" s="38" customFormat="1" ht="28.5" customHeight="1" x14ac:dyDescent="0.25">
      <c r="A41" s="38">
        <v>30</v>
      </c>
      <c r="B41" s="40"/>
      <c r="C41" s="572"/>
      <c r="D41" s="186" t="s">
        <v>264</v>
      </c>
      <c r="E41" s="327" t="s">
        <v>295</v>
      </c>
      <c r="F41" s="232">
        <f>'1. ADULTS'!AG154</f>
        <v>0</v>
      </c>
      <c r="G41" s="232">
        <f>'1. ADULTS'!AG157</f>
        <v>0</v>
      </c>
      <c r="H41" s="183">
        <f t="shared" si="4"/>
        <v>0</v>
      </c>
      <c r="I41" s="199"/>
      <c r="J41" s="191"/>
      <c r="K41" s="191"/>
      <c r="L41" s="191"/>
      <c r="M41" s="191"/>
      <c r="N41" s="192"/>
      <c r="O41" s="589"/>
      <c r="P41" s="590"/>
      <c r="Q41" s="590"/>
      <c r="R41" s="590"/>
      <c r="S41" s="590"/>
      <c r="T41" s="591"/>
      <c r="U41" s="589"/>
      <c r="V41" s="590"/>
      <c r="W41" s="590"/>
      <c r="X41" s="590"/>
      <c r="Y41" s="590"/>
      <c r="Z41" s="591"/>
      <c r="AA41" s="41"/>
    </row>
    <row r="42" spans="1:27" ht="8.25" customHeight="1" thickBot="1" x14ac:dyDescent="0.25">
      <c r="B42" s="178"/>
      <c r="C42" s="196"/>
      <c r="D42" s="179"/>
      <c r="E42" s="179"/>
      <c r="F42" s="179"/>
      <c r="G42" s="179"/>
      <c r="H42" s="179"/>
      <c r="I42" s="196"/>
      <c r="J42" s="179"/>
      <c r="K42" s="179"/>
      <c r="L42" s="179"/>
      <c r="M42" s="179"/>
      <c r="N42" s="179"/>
      <c r="O42" s="303"/>
      <c r="P42" s="179"/>
      <c r="Q42" s="179"/>
      <c r="R42" s="179"/>
      <c r="S42" s="179"/>
      <c r="T42" s="179"/>
      <c r="U42" s="307"/>
      <c r="V42" s="179"/>
      <c r="W42" s="179"/>
      <c r="X42" s="179"/>
      <c r="Y42" s="179"/>
      <c r="Z42" s="179"/>
      <c r="AA42" s="180"/>
    </row>
    <row r="43" spans="1:27" ht="47.25" customHeight="1" thickBot="1" x14ac:dyDescent="0.25">
      <c r="B43" s="184"/>
      <c r="C43" s="583" t="s">
        <v>227</v>
      </c>
      <c r="D43" s="583"/>
      <c r="E43" s="583"/>
      <c r="F43" s="583"/>
      <c r="G43" s="583"/>
      <c r="H43" s="583"/>
      <c r="I43" s="583"/>
      <c r="J43" s="583"/>
      <c r="K43" s="583"/>
      <c r="L43" s="583"/>
      <c r="M43" s="583"/>
      <c r="N43" s="583"/>
      <c r="O43" s="583"/>
      <c r="P43" s="583"/>
      <c r="Q43" s="583"/>
      <c r="R43" s="583"/>
      <c r="S43" s="583"/>
      <c r="T43" s="583"/>
      <c r="U43" s="583"/>
      <c r="V43" s="583"/>
      <c r="W43" s="583"/>
      <c r="X43" s="583"/>
      <c r="Y43" s="583"/>
      <c r="Z43" s="583"/>
      <c r="AA43" s="185"/>
    </row>
  </sheetData>
  <mergeCells count="43">
    <mergeCell ref="U32:U36"/>
    <mergeCell ref="O10:O15"/>
    <mergeCell ref="U10:U13"/>
    <mergeCell ref="U14:U18"/>
    <mergeCell ref="U20:U26"/>
    <mergeCell ref="O22:O30"/>
    <mergeCell ref="O16:O20"/>
    <mergeCell ref="U27:U29"/>
    <mergeCell ref="U30:U31"/>
    <mergeCell ref="C3:Z3"/>
    <mergeCell ref="F5:I5"/>
    <mergeCell ref="F6:I6"/>
    <mergeCell ref="X5:Z5"/>
    <mergeCell ref="R5:U5"/>
    <mergeCell ref="R6:U6"/>
    <mergeCell ref="L5:P5"/>
    <mergeCell ref="L6:P6"/>
    <mergeCell ref="C43:Z43"/>
    <mergeCell ref="I9:J9"/>
    <mergeCell ref="O9:P9"/>
    <mergeCell ref="U9:V9"/>
    <mergeCell ref="C39:C41"/>
    <mergeCell ref="C34:C38"/>
    <mergeCell ref="I23:I31"/>
    <mergeCell ref="O40:T41"/>
    <mergeCell ref="U39:Z41"/>
    <mergeCell ref="C16:C20"/>
    <mergeCell ref="C22:C28"/>
    <mergeCell ref="C29:C31"/>
    <mergeCell ref="C9:D9"/>
    <mergeCell ref="O31:O33"/>
    <mergeCell ref="C32:C33"/>
    <mergeCell ref="O34:O39"/>
    <mergeCell ref="C8:H8"/>
    <mergeCell ref="X6:Z6"/>
    <mergeCell ref="J8:N8"/>
    <mergeCell ref="P8:T8"/>
    <mergeCell ref="V8:Z8"/>
    <mergeCell ref="C10:C15"/>
    <mergeCell ref="I10:I16"/>
    <mergeCell ref="I32:I34"/>
    <mergeCell ref="I35:I36"/>
    <mergeCell ref="I17:I21"/>
  </mergeCells>
  <phoneticPr fontId="20" type="noConversion"/>
  <conditionalFormatting sqref="H38:H41 I10 H17:I17 H32:I32 H24:H31 H35:I35 H33:H34 H37:I37 H36 H22:I23 H18:H21 H10:H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 O40 N34:O34 N32:N33 N35:N36 N31:O31 N23:N30 N21:O22 N17:N20 N16:O16 N10:N1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0 U30 T39:U39 U32 U27 U19:U20 U14 T10:T3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:Z3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" right="0" top="0.25" bottom="0" header="0.3" footer="0.3"/>
  <pageSetup scale="4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5:O55"/>
  <sheetViews>
    <sheetView showGridLines="0" zoomScale="115" zoomScaleNormal="115" workbookViewId="0">
      <selection activeCell="I6" sqref="I6"/>
    </sheetView>
  </sheetViews>
  <sheetFormatPr defaultColWidth="9.140625" defaultRowHeight="21.75" x14ac:dyDescent="0.25"/>
  <cols>
    <col min="1" max="2" width="3.140625" style="98" customWidth="1"/>
    <col min="3" max="3" width="27.5703125" style="133" bestFit="1" customWidth="1"/>
    <col min="4" max="4" width="49.5703125" style="98" customWidth="1"/>
    <col min="5" max="5" width="16.85546875" style="98" bestFit="1" customWidth="1"/>
    <col min="6" max="6" width="19.42578125" style="98" bestFit="1" customWidth="1"/>
    <col min="7" max="7" width="10" style="99" bestFit="1" customWidth="1"/>
    <col min="8" max="16384" width="9.140625" style="98"/>
  </cols>
  <sheetData>
    <row r="5" spans="3:7" x14ac:dyDescent="0.25">
      <c r="C5" s="96" t="s">
        <v>74</v>
      </c>
      <c r="D5" s="97"/>
    </row>
    <row r="6" spans="3:7" x14ac:dyDescent="0.25">
      <c r="C6" s="96" t="s">
        <v>154</v>
      </c>
      <c r="D6" s="97"/>
    </row>
    <row r="7" spans="3:7" x14ac:dyDescent="0.25">
      <c r="C7" s="96" t="s">
        <v>210</v>
      </c>
      <c r="D7" s="97"/>
    </row>
    <row r="8" spans="3:7" x14ac:dyDescent="0.25">
      <c r="C8" s="96" t="s">
        <v>155</v>
      </c>
      <c r="D8" s="97"/>
    </row>
    <row r="9" spans="3:7" x14ac:dyDescent="0.25">
      <c r="C9" s="96" t="s">
        <v>156</v>
      </c>
      <c r="D9" s="97"/>
    </row>
    <row r="10" spans="3:7" x14ac:dyDescent="0.25">
      <c r="C10" s="96" t="s">
        <v>157</v>
      </c>
      <c r="D10" s="97"/>
    </row>
    <row r="11" spans="3:7" x14ac:dyDescent="0.25">
      <c r="C11" s="96"/>
      <c r="D11" s="100"/>
    </row>
    <row r="12" spans="3:7" ht="138.75" customHeight="1" x14ac:dyDescent="0.25">
      <c r="C12" s="602"/>
      <c r="D12" s="602"/>
      <c r="E12" s="602"/>
      <c r="F12" s="602"/>
      <c r="G12" s="602"/>
    </row>
    <row r="14" spans="3:7" x14ac:dyDescent="0.25">
      <c r="C14" s="101" t="s">
        <v>109</v>
      </c>
      <c r="D14" s="102" t="s">
        <v>116</v>
      </c>
      <c r="E14" s="103" t="s">
        <v>212</v>
      </c>
      <c r="F14" s="103" t="s">
        <v>213</v>
      </c>
      <c r="G14" s="103" t="s">
        <v>10</v>
      </c>
    </row>
    <row r="15" spans="3:7" x14ac:dyDescent="0.25">
      <c r="C15" s="603" t="s">
        <v>117</v>
      </c>
      <c r="D15" s="604"/>
      <c r="E15" s="604"/>
      <c r="F15" s="604"/>
      <c r="G15" s="605"/>
    </row>
    <row r="16" spans="3:7" ht="65.25" x14ac:dyDescent="0.25">
      <c r="C16" s="104">
        <v>1.1000000000000001</v>
      </c>
      <c r="D16" s="105" t="s">
        <v>856</v>
      </c>
      <c r="E16" s="106">
        <v>274</v>
      </c>
      <c r="F16" s="106">
        <v>274</v>
      </c>
      <c r="G16" s="107">
        <f>E16/F16</f>
        <v>1</v>
      </c>
    </row>
    <row r="17" spans="3:15" s="110" customFormat="1" ht="65.25" x14ac:dyDescent="0.25">
      <c r="C17" s="104">
        <v>1.2</v>
      </c>
      <c r="D17" s="105" t="s">
        <v>857</v>
      </c>
      <c r="E17" s="108">
        <v>5</v>
      </c>
      <c r="F17" s="108">
        <v>10</v>
      </c>
      <c r="G17" s="109">
        <f t="shared" ref="G17:G28" si="0">E17/F17</f>
        <v>0.5</v>
      </c>
    </row>
    <row r="18" spans="3:15" x14ac:dyDescent="0.25">
      <c r="C18" s="104">
        <v>1.3</v>
      </c>
      <c r="D18" s="105" t="s">
        <v>858</v>
      </c>
      <c r="E18" s="111">
        <v>10</v>
      </c>
      <c r="F18" s="111">
        <v>10</v>
      </c>
      <c r="G18" s="112">
        <f t="shared" si="0"/>
        <v>1</v>
      </c>
      <c r="O18" s="98" t="s">
        <v>118</v>
      </c>
    </row>
    <row r="19" spans="3:15" ht="43.5" x14ac:dyDescent="0.25">
      <c r="C19" s="104">
        <v>1.4</v>
      </c>
      <c r="D19" s="105" t="s">
        <v>859</v>
      </c>
      <c r="E19" s="111">
        <v>10</v>
      </c>
      <c r="F19" s="111">
        <v>10</v>
      </c>
      <c r="G19" s="112">
        <f t="shared" si="0"/>
        <v>1</v>
      </c>
    </row>
    <row r="20" spans="3:15" s="110" customFormat="1" ht="43.5" x14ac:dyDescent="0.25">
      <c r="C20" s="104">
        <v>1.5</v>
      </c>
      <c r="D20" s="105" t="s">
        <v>860</v>
      </c>
      <c r="E20" s="111">
        <v>10</v>
      </c>
      <c r="F20" s="111">
        <v>10</v>
      </c>
      <c r="G20" s="112">
        <f t="shared" si="0"/>
        <v>1</v>
      </c>
    </row>
    <row r="21" spans="3:15" s="110" customFormat="1" ht="43.5" x14ac:dyDescent="0.25">
      <c r="C21" s="104">
        <v>1.6</v>
      </c>
      <c r="D21" s="105" t="s">
        <v>861</v>
      </c>
      <c r="E21" s="111">
        <v>10</v>
      </c>
      <c r="F21" s="111">
        <v>10</v>
      </c>
      <c r="G21" s="112">
        <f t="shared" si="0"/>
        <v>1</v>
      </c>
    </row>
    <row r="22" spans="3:15" s="110" customFormat="1" ht="43.5" x14ac:dyDescent="0.25">
      <c r="C22" s="104">
        <v>1.7</v>
      </c>
      <c r="D22" s="105" t="s">
        <v>862</v>
      </c>
      <c r="E22" s="111">
        <v>10</v>
      </c>
      <c r="F22" s="111">
        <v>10</v>
      </c>
      <c r="G22" s="112">
        <f t="shared" si="0"/>
        <v>1</v>
      </c>
    </row>
    <row r="23" spans="3:15" s="110" customFormat="1" ht="43.5" x14ac:dyDescent="0.25">
      <c r="C23" s="104">
        <v>1.8</v>
      </c>
      <c r="D23" s="105" t="s">
        <v>863</v>
      </c>
      <c r="E23" s="113">
        <v>5</v>
      </c>
      <c r="F23" s="113">
        <v>10</v>
      </c>
      <c r="G23" s="114">
        <f t="shared" si="0"/>
        <v>0.5</v>
      </c>
    </row>
    <row r="24" spans="3:15" s="110" customFormat="1" ht="65.25" x14ac:dyDescent="0.25">
      <c r="C24" s="104">
        <v>1.9</v>
      </c>
      <c r="D24" s="105" t="s">
        <v>864</v>
      </c>
      <c r="E24" s="105">
        <v>0</v>
      </c>
      <c r="F24" s="105">
        <v>0</v>
      </c>
      <c r="G24" s="115" t="e">
        <f t="shared" si="0"/>
        <v>#DIV/0!</v>
      </c>
    </row>
    <row r="25" spans="3:15" ht="65.25" x14ac:dyDescent="0.25">
      <c r="C25" s="116">
        <v>1.1000000000000001</v>
      </c>
      <c r="D25" s="105" t="s">
        <v>865</v>
      </c>
      <c r="E25" s="106">
        <v>6</v>
      </c>
      <c r="F25" s="106">
        <v>10</v>
      </c>
      <c r="G25" s="107">
        <f t="shared" si="0"/>
        <v>0.6</v>
      </c>
    </row>
    <row r="26" spans="3:15" ht="65.25" x14ac:dyDescent="0.25">
      <c r="C26" s="116">
        <v>1.1100000000000001</v>
      </c>
      <c r="D26" s="105" t="s">
        <v>866</v>
      </c>
      <c r="E26" s="106">
        <v>5</v>
      </c>
      <c r="F26" s="106">
        <v>6</v>
      </c>
      <c r="G26" s="107">
        <f t="shared" si="0"/>
        <v>0.83333333333333337</v>
      </c>
    </row>
    <row r="27" spans="3:15" ht="65.25" x14ac:dyDescent="0.25">
      <c r="C27" s="116">
        <v>1.1200000000000001</v>
      </c>
      <c r="D27" s="105" t="s">
        <v>867</v>
      </c>
      <c r="E27" s="113">
        <v>4</v>
      </c>
      <c r="F27" s="113">
        <v>8</v>
      </c>
      <c r="G27" s="114">
        <f t="shared" si="0"/>
        <v>0.5</v>
      </c>
    </row>
    <row r="28" spans="3:15" ht="87" x14ac:dyDescent="0.25">
      <c r="C28" s="116">
        <v>1.1299999999999999</v>
      </c>
      <c r="D28" s="105" t="s">
        <v>868</v>
      </c>
      <c r="E28" s="111">
        <v>8</v>
      </c>
      <c r="F28" s="111">
        <v>8</v>
      </c>
      <c r="G28" s="112">
        <f t="shared" si="0"/>
        <v>1</v>
      </c>
    </row>
    <row r="29" spans="3:15" x14ac:dyDescent="0.25">
      <c r="C29" s="606" t="s">
        <v>119</v>
      </c>
      <c r="D29" s="607"/>
      <c r="E29" s="607"/>
      <c r="F29" s="607"/>
      <c r="G29" s="608"/>
    </row>
    <row r="30" spans="3:15" ht="65.25" x14ac:dyDescent="0.25">
      <c r="C30" s="104">
        <v>2.1</v>
      </c>
      <c r="D30" s="117" t="s">
        <v>1198</v>
      </c>
      <c r="E30" s="105">
        <v>18</v>
      </c>
      <c r="F30" s="105">
        <v>18</v>
      </c>
      <c r="G30" s="115">
        <f>E30/F30</f>
        <v>1</v>
      </c>
    </row>
    <row r="31" spans="3:15" ht="65.25" x14ac:dyDescent="0.25">
      <c r="C31" s="104">
        <v>2.2000000000000002</v>
      </c>
      <c r="D31" s="117" t="s">
        <v>857</v>
      </c>
      <c r="E31" s="108">
        <v>2</v>
      </c>
      <c r="F31" s="108">
        <v>10</v>
      </c>
      <c r="G31" s="109">
        <f t="shared" ref="G31:G39" si="1">E31/F31</f>
        <v>0.2</v>
      </c>
    </row>
    <row r="32" spans="3:15" x14ac:dyDescent="0.25">
      <c r="C32" s="104">
        <v>2.2999999999999998</v>
      </c>
      <c r="D32" s="117" t="s">
        <v>858</v>
      </c>
      <c r="E32" s="105">
        <v>10</v>
      </c>
      <c r="F32" s="105">
        <v>10</v>
      </c>
      <c r="G32" s="115">
        <f t="shared" si="1"/>
        <v>1</v>
      </c>
    </row>
    <row r="33" spans="3:7" ht="43.5" x14ac:dyDescent="0.25">
      <c r="C33" s="104">
        <v>2.4</v>
      </c>
      <c r="D33" s="117" t="s">
        <v>1199</v>
      </c>
      <c r="E33" s="108">
        <v>7</v>
      </c>
      <c r="F33" s="108">
        <v>10</v>
      </c>
      <c r="G33" s="109">
        <f t="shared" si="1"/>
        <v>0.7</v>
      </c>
    </row>
    <row r="34" spans="3:7" ht="43.5" x14ac:dyDescent="0.25">
      <c r="C34" s="104">
        <v>2.5</v>
      </c>
      <c r="D34" s="117" t="s">
        <v>1200</v>
      </c>
      <c r="E34" s="108">
        <v>4</v>
      </c>
      <c r="F34" s="108">
        <v>7</v>
      </c>
      <c r="G34" s="109">
        <f t="shared" si="1"/>
        <v>0.5714285714285714</v>
      </c>
    </row>
    <row r="35" spans="3:7" ht="43.5" x14ac:dyDescent="0.25">
      <c r="C35" s="104">
        <v>2.6</v>
      </c>
      <c r="D35" s="117" t="s">
        <v>895</v>
      </c>
      <c r="E35" s="105">
        <v>10</v>
      </c>
      <c r="F35" s="105">
        <v>10</v>
      </c>
      <c r="G35" s="115">
        <f t="shared" si="1"/>
        <v>1</v>
      </c>
    </row>
    <row r="36" spans="3:7" ht="43.5" x14ac:dyDescent="0.25">
      <c r="C36" s="104">
        <v>2.7</v>
      </c>
      <c r="D36" s="117" t="s">
        <v>862</v>
      </c>
      <c r="E36" s="105">
        <v>10</v>
      </c>
      <c r="F36" s="105">
        <v>10</v>
      </c>
      <c r="G36" s="115">
        <f t="shared" si="1"/>
        <v>1</v>
      </c>
    </row>
    <row r="37" spans="3:7" ht="43.5" x14ac:dyDescent="0.25">
      <c r="C37" s="104">
        <v>2.8</v>
      </c>
      <c r="D37" s="117" t="s">
        <v>896</v>
      </c>
      <c r="E37" s="108">
        <v>0</v>
      </c>
      <c r="F37" s="108">
        <v>10</v>
      </c>
      <c r="G37" s="109">
        <f t="shared" si="1"/>
        <v>0</v>
      </c>
    </row>
    <row r="38" spans="3:7" ht="65.25" x14ac:dyDescent="0.25">
      <c r="C38" s="104">
        <v>2.9</v>
      </c>
      <c r="D38" s="117" t="s">
        <v>864</v>
      </c>
      <c r="E38" s="108">
        <v>0</v>
      </c>
      <c r="F38" s="108">
        <v>0</v>
      </c>
      <c r="G38" s="109" t="e">
        <f t="shared" si="1"/>
        <v>#DIV/0!</v>
      </c>
    </row>
    <row r="39" spans="3:7" ht="43.5" x14ac:dyDescent="0.25">
      <c r="C39" s="116">
        <v>2.1</v>
      </c>
      <c r="D39" s="117" t="s">
        <v>897</v>
      </c>
      <c r="E39" s="105">
        <v>0</v>
      </c>
      <c r="F39" s="105">
        <v>9</v>
      </c>
      <c r="G39" s="115">
        <f t="shared" si="1"/>
        <v>0</v>
      </c>
    </row>
    <row r="40" spans="3:7" x14ac:dyDescent="0.25">
      <c r="C40" s="606" t="s">
        <v>120</v>
      </c>
      <c r="D40" s="607"/>
      <c r="E40" s="607"/>
      <c r="F40" s="607"/>
      <c r="G40" s="608"/>
    </row>
    <row r="41" spans="3:7" s="122" customFormat="1" ht="43.5" x14ac:dyDescent="0.25">
      <c r="C41" s="118">
        <v>3.1</v>
      </c>
      <c r="D41" s="119" t="s">
        <v>124</v>
      </c>
      <c r="E41" s="120">
        <v>36</v>
      </c>
      <c r="F41" s="120">
        <v>60</v>
      </c>
      <c r="G41" s="121">
        <f>E41/F41</f>
        <v>0.6</v>
      </c>
    </row>
    <row r="42" spans="3:7" s="122" customFormat="1" ht="43.5" x14ac:dyDescent="0.25">
      <c r="C42" s="118">
        <v>3.2</v>
      </c>
      <c r="D42" s="119" t="s">
        <v>126</v>
      </c>
      <c r="E42" s="123">
        <v>51</v>
      </c>
      <c r="F42" s="123">
        <v>60</v>
      </c>
      <c r="G42" s="124">
        <f t="shared" ref="G42:G53" si="2">E42/F42</f>
        <v>0.85</v>
      </c>
    </row>
    <row r="43" spans="3:7" s="122" customFormat="1" ht="43.5" x14ac:dyDescent="0.25">
      <c r="C43" s="118">
        <v>3.3</v>
      </c>
      <c r="D43" s="119" t="s">
        <v>37</v>
      </c>
      <c r="E43" s="125">
        <v>51</v>
      </c>
      <c r="F43" s="125">
        <v>51</v>
      </c>
      <c r="G43" s="126">
        <f t="shared" si="2"/>
        <v>1</v>
      </c>
    </row>
    <row r="44" spans="3:7" s="122" customFormat="1" ht="43.5" x14ac:dyDescent="0.25">
      <c r="C44" s="118">
        <v>3.4</v>
      </c>
      <c r="D44" s="119" t="s">
        <v>131</v>
      </c>
      <c r="E44" s="120">
        <v>39</v>
      </c>
      <c r="F44" s="120">
        <v>60</v>
      </c>
      <c r="G44" s="121">
        <f t="shared" si="2"/>
        <v>0.65</v>
      </c>
    </row>
    <row r="45" spans="3:7" s="122" customFormat="1" ht="65.25" x14ac:dyDescent="0.25">
      <c r="C45" s="118">
        <v>3.5</v>
      </c>
      <c r="D45" s="119" t="s">
        <v>132</v>
      </c>
      <c r="E45" s="127">
        <v>0</v>
      </c>
      <c r="F45" s="127">
        <v>102</v>
      </c>
      <c r="G45" s="128">
        <f t="shared" si="2"/>
        <v>0</v>
      </c>
    </row>
    <row r="46" spans="3:7" s="122" customFormat="1" ht="43.5" x14ac:dyDescent="0.25">
      <c r="C46" s="118">
        <v>3.6</v>
      </c>
      <c r="D46" s="119" t="s">
        <v>135</v>
      </c>
      <c r="E46" s="125">
        <v>2</v>
      </c>
      <c r="F46" s="125">
        <v>2</v>
      </c>
      <c r="G46" s="126">
        <f t="shared" si="2"/>
        <v>1</v>
      </c>
    </row>
    <row r="47" spans="3:7" s="122" customFormat="1" ht="65.25" x14ac:dyDescent="0.25">
      <c r="C47" s="118">
        <v>3.7</v>
      </c>
      <c r="D47" s="119" t="s">
        <v>869</v>
      </c>
      <c r="E47" s="120">
        <v>8</v>
      </c>
      <c r="F47" s="120">
        <v>10</v>
      </c>
      <c r="G47" s="121">
        <f t="shared" si="2"/>
        <v>0.8</v>
      </c>
    </row>
    <row r="48" spans="3:7" s="122" customFormat="1" ht="65.25" x14ac:dyDescent="0.25">
      <c r="C48" s="118">
        <v>3.8</v>
      </c>
      <c r="D48" s="119" t="s">
        <v>870</v>
      </c>
      <c r="E48" s="125">
        <v>8</v>
      </c>
      <c r="F48" s="125">
        <v>8</v>
      </c>
      <c r="G48" s="126">
        <f t="shared" si="2"/>
        <v>1</v>
      </c>
    </row>
    <row r="49" spans="3:7" s="122" customFormat="1" ht="65.25" x14ac:dyDescent="0.25">
      <c r="C49" s="118">
        <v>3.9</v>
      </c>
      <c r="D49" s="119" t="s">
        <v>136</v>
      </c>
      <c r="E49" s="125">
        <v>0</v>
      </c>
      <c r="F49" s="125">
        <v>0</v>
      </c>
      <c r="G49" s="126" t="e">
        <f t="shared" si="2"/>
        <v>#DIV/0!</v>
      </c>
    </row>
    <row r="50" spans="3:7" s="122" customFormat="1" ht="43.5" x14ac:dyDescent="0.25">
      <c r="C50" s="129">
        <v>3.1</v>
      </c>
      <c r="D50" s="119" t="s">
        <v>138</v>
      </c>
      <c r="E50" s="125">
        <v>0</v>
      </c>
      <c r="F50" s="125">
        <v>0</v>
      </c>
      <c r="G50" s="126" t="e">
        <f t="shared" si="2"/>
        <v>#DIV/0!</v>
      </c>
    </row>
    <row r="51" spans="3:7" s="122" customFormat="1" ht="65.25" x14ac:dyDescent="0.25">
      <c r="C51" s="129">
        <v>3.11</v>
      </c>
      <c r="D51" s="119" t="s">
        <v>141</v>
      </c>
      <c r="E51" s="127">
        <v>0</v>
      </c>
      <c r="F51" s="127">
        <v>4</v>
      </c>
      <c r="G51" s="128">
        <f t="shared" si="2"/>
        <v>0</v>
      </c>
    </row>
    <row r="52" spans="3:7" s="122" customFormat="1" ht="65.25" x14ac:dyDescent="0.25">
      <c r="C52" s="129">
        <v>3.12</v>
      </c>
      <c r="D52" s="119" t="s">
        <v>143</v>
      </c>
      <c r="E52" s="125">
        <v>5</v>
      </c>
      <c r="F52" s="125">
        <v>6</v>
      </c>
      <c r="G52" s="126">
        <f t="shared" si="2"/>
        <v>0.83333333333333337</v>
      </c>
    </row>
    <row r="53" spans="3:7" ht="43.5" x14ac:dyDescent="0.25">
      <c r="C53" s="129">
        <v>3.13</v>
      </c>
      <c r="D53" s="119" t="s">
        <v>144</v>
      </c>
      <c r="E53" s="130">
        <v>0</v>
      </c>
      <c r="F53" s="130">
        <v>1</v>
      </c>
      <c r="G53" s="131">
        <f t="shared" si="2"/>
        <v>0</v>
      </c>
    </row>
    <row r="54" spans="3:7" x14ac:dyDescent="0.25">
      <c r="C54" s="606" t="s">
        <v>121</v>
      </c>
      <c r="D54" s="607"/>
      <c r="E54" s="607"/>
      <c r="F54" s="607"/>
      <c r="G54" s="608"/>
    </row>
    <row r="55" spans="3:7" ht="43.5" x14ac:dyDescent="0.25">
      <c r="C55" s="104">
        <v>4.0999999999999996</v>
      </c>
      <c r="D55" s="132" t="s">
        <v>1201</v>
      </c>
      <c r="E55" s="125"/>
      <c r="F55" s="125"/>
      <c r="G55" s="125"/>
    </row>
  </sheetData>
  <mergeCells count="5">
    <mergeCell ref="C12:G12"/>
    <mergeCell ref="C15:G15"/>
    <mergeCell ref="C29:G29"/>
    <mergeCell ref="C40:G40"/>
    <mergeCell ref="C54:G5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AI185"/>
  <sheetViews>
    <sheetView showGridLines="0" view="pageBreakPreview" topLeftCell="A166" zoomScaleNormal="100" zoomScaleSheetLayoutView="100" workbookViewId="0">
      <selection activeCell="F171" sqref="F171"/>
    </sheetView>
  </sheetViews>
  <sheetFormatPr defaultColWidth="0" defaultRowHeight="14.25" x14ac:dyDescent="0.2"/>
  <cols>
    <col min="1" max="1" width="2.5703125" style="21" customWidth="1"/>
    <col min="2" max="2" width="2.42578125" style="21" customWidth="1"/>
    <col min="3" max="3" width="42.140625" style="21" customWidth="1"/>
    <col min="4" max="14" width="8" style="21" customWidth="1"/>
    <col min="15" max="33" width="7.42578125" style="21" customWidth="1"/>
    <col min="34" max="34" width="2.140625" style="21" customWidth="1"/>
    <col min="35" max="35" width="2.42578125" style="21" customWidth="1"/>
    <col min="36" max="16384" width="9.140625" style="21" hidden="1"/>
  </cols>
  <sheetData>
    <row r="1" spans="2:34" ht="15" thickBot="1" x14ac:dyDescent="0.25"/>
    <row r="2" spans="2:34" ht="8.25" customHeight="1" x14ac:dyDescent="0.2">
      <c r="B2" s="251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3"/>
    </row>
    <row r="3" spans="2:34" ht="15" customHeight="1" x14ac:dyDescent="0.2">
      <c r="B3" s="254"/>
      <c r="C3" s="182"/>
      <c r="D3" s="182"/>
      <c r="E3" s="181" t="s">
        <v>217</v>
      </c>
      <c r="F3" s="629" t="str">
        <f>'A. Sampling'!G5</f>
        <v>Nakuru</v>
      </c>
      <c r="G3" s="629"/>
      <c r="H3" s="629"/>
      <c r="I3" s="629"/>
      <c r="O3" s="182"/>
      <c r="P3" s="181" t="s">
        <v>218</v>
      </c>
      <c r="Q3" s="629" t="str">
        <f>'A. Sampling'!D5</f>
        <v>Kiptangwanyi Dispensary</v>
      </c>
      <c r="R3" s="629"/>
      <c r="S3" s="629"/>
      <c r="T3" s="629"/>
      <c r="Y3" s="626" t="s">
        <v>223</v>
      </c>
      <c r="Z3" s="626"/>
      <c r="AA3" s="626"/>
      <c r="AB3" s="627">
        <f>'A. Sampling'!D7</f>
        <v>0</v>
      </c>
      <c r="AC3" s="628"/>
      <c r="AD3" s="628"/>
      <c r="AE3" s="182"/>
      <c r="AF3" s="182"/>
      <c r="AG3" s="182"/>
      <c r="AH3" s="255"/>
    </row>
    <row r="4" spans="2:34" ht="15" customHeight="1" x14ac:dyDescent="0.2">
      <c r="B4" s="254"/>
      <c r="C4" s="182"/>
      <c r="D4" s="182"/>
      <c r="E4" s="181" t="s">
        <v>216</v>
      </c>
      <c r="F4" s="630" t="str">
        <f>'A. Sampling'!G6</f>
        <v>Gilgil</v>
      </c>
      <c r="G4" s="630"/>
      <c r="H4" s="630"/>
      <c r="I4" s="630"/>
      <c r="O4" s="182"/>
      <c r="P4" s="181" t="s">
        <v>219</v>
      </c>
      <c r="Q4" s="630">
        <f>'A. Sampling'!D6</f>
        <v>14926</v>
      </c>
      <c r="R4" s="630"/>
      <c r="S4" s="630"/>
      <c r="T4" s="630"/>
      <c r="Y4" s="626" t="s">
        <v>222</v>
      </c>
      <c r="Z4" s="626"/>
      <c r="AA4" s="626"/>
      <c r="AB4" s="628" t="str">
        <f>'A. Sampling'!G7</f>
        <v>Mary Owino</v>
      </c>
      <c r="AC4" s="628"/>
      <c r="AD4" s="628"/>
      <c r="AE4" s="182"/>
      <c r="AF4" s="182"/>
      <c r="AG4" s="182"/>
      <c r="AH4" s="255"/>
    </row>
    <row r="5" spans="2:34" ht="3" customHeight="1" x14ac:dyDescent="0.2">
      <c r="B5" s="254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255"/>
    </row>
    <row r="6" spans="2:34" x14ac:dyDescent="0.2">
      <c r="B6" s="254"/>
      <c r="C6" s="248" t="s">
        <v>89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255"/>
    </row>
    <row r="7" spans="2:34" ht="27.75" customHeight="1" x14ac:dyDescent="0.2">
      <c r="B7" s="254"/>
      <c r="C7" s="247" t="s">
        <v>314</v>
      </c>
      <c r="D7" s="612" t="s">
        <v>83</v>
      </c>
      <c r="E7" s="618"/>
      <c r="F7" s="618"/>
      <c r="G7" s="613"/>
      <c r="H7" s="390" t="s">
        <v>79</v>
      </c>
      <c r="I7" s="612" t="s">
        <v>176</v>
      </c>
      <c r="J7" s="618"/>
      <c r="K7" s="618"/>
      <c r="L7" s="613"/>
      <c r="M7" s="619" t="s">
        <v>312</v>
      </c>
      <c r="N7" s="619"/>
      <c r="O7" s="619"/>
      <c r="P7" s="619"/>
      <c r="Q7" s="619" t="s">
        <v>317</v>
      </c>
      <c r="R7" s="619"/>
      <c r="S7" s="612" t="s">
        <v>81</v>
      </c>
      <c r="T7" s="613"/>
      <c r="U7" s="612" t="s">
        <v>82</v>
      </c>
      <c r="V7" s="613"/>
      <c r="W7" s="612" t="s">
        <v>978</v>
      </c>
      <c r="X7" s="613"/>
      <c r="Y7" s="406"/>
      <c r="Z7" s="619"/>
      <c r="AA7" s="619"/>
      <c r="AB7" s="619"/>
      <c r="AC7" s="619"/>
      <c r="AD7" s="619"/>
      <c r="AE7" s="619"/>
      <c r="AF7" s="619"/>
      <c r="AG7" s="619"/>
      <c r="AH7" s="255"/>
    </row>
    <row r="8" spans="2:34" ht="29.25" customHeight="1" x14ac:dyDescent="0.2">
      <c r="B8" s="254"/>
      <c r="C8" s="247" t="s">
        <v>180</v>
      </c>
      <c r="D8" s="393" t="s">
        <v>813</v>
      </c>
      <c r="E8" s="393" t="s">
        <v>856</v>
      </c>
      <c r="F8" s="394" t="s">
        <v>814</v>
      </c>
      <c r="G8" s="395" t="s">
        <v>815</v>
      </c>
      <c r="H8" s="394" t="s">
        <v>857</v>
      </c>
      <c r="I8" s="394" t="s">
        <v>858</v>
      </c>
      <c r="J8" s="394" t="s">
        <v>859</v>
      </c>
      <c r="K8" s="394" t="s">
        <v>860</v>
      </c>
      <c r="L8" s="396" t="s">
        <v>969</v>
      </c>
      <c r="M8" s="407" t="s">
        <v>861</v>
      </c>
      <c r="N8" s="407" t="s">
        <v>862</v>
      </c>
      <c r="O8" s="407" t="s">
        <v>816</v>
      </c>
      <c r="P8" s="407" t="s">
        <v>817</v>
      </c>
      <c r="Q8" s="407" t="s">
        <v>863</v>
      </c>
      <c r="R8" s="407" t="s">
        <v>864</v>
      </c>
      <c r="S8" s="394" t="s">
        <v>865</v>
      </c>
      <c r="T8" s="394" t="s">
        <v>866</v>
      </c>
      <c r="U8" s="394" t="s">
        <v>867</v>
      </c>
      <c r="V8" s="394" t="s">
        <v>868</v>
      </c>
      <c r="W8" s="394" t="s">
        <v>818</v>
      </c>
      <c r="X8" s="394" t="s">
        <v>819</v>
      </c>
      <c r="Y8" s="246"/>
      <c r="Z8" s="246"/>
      <c r="AA8" s="246"/>
      <c r="AB8" s="246"/>
      <c r="AC8" s="246"/>
      <c r="AD8" s="246"/>
      <c r="AE8" s="246"/>
      <c r="AF8" s="246"/>
      <c r="AG8" s="246"/>
      <c r="AH8" s="255"/>
    </row>
    <row r="9" spans="2:34" x14ac:dyDescent="0.2">
      <c r="B9" s="254"/>
      <c r="C9" s="247" t="s">
        <v>316</v>
      </c>
      <c r="D9" s="250">
        <f>100%-D10</f>
        <v>1</v>
      </c>
      <c r="E9" s="250">
        <f t="shared" ref="E9:X9" si="0">100%-E10</f>
        <v>1</v>
      </c>
      <c r="F9" s="250">
        <f t="shared" si="0"/>
        <v>1</v>
      </c>
      <c r="G9" s="250">
        <f t="shared" si="0"/>
        <v>1</v>
      </c>
      <c r="H9" s="250">
        <f t="shared" si="0"/>
        <v>1</v>
      </c>
      <c r="I9" s="250">
        <f t="shared" si="0"/>
        <v>1</v>
      </c>
      <c r="J9" s="250">
        <f t="shared" si="0"/>
        <v>1</v>
      </c>
      <c r="K9" s="250">
        <f t="shared" si="0"/>
        <v>1</v>
      </c>
      <c r="L9" s="391">
        <f t="shared" si="0"/>
        <v>1</v>
      </c>
      <c r="M9" s="250">
        <f t="shared" si="0"/>
        <v>1</v>
      </c>
      <c r="N9" s="250">
        <f t="shared" si="0"/>
        <v>1</v>
      </c>
      <c r="O9" s="250">
        <f t="shared" si="0"/>
        <v>1</v>
      </c>
      <c r="P9" s="250">
        <f t="shared" si="0"/>
        <v>1</v>
      </c>
      <c r="Q9" s="250">
        <f t="shared" si="0"/>
        <v>1</v>
      </c>
      <c r="R9" s="250">
        <f t="shared" si="0"/>
        <v>1</v>
      </c>
      <c r="S9" s="250">
        <f t="shared" si="0"/>
        <v>1</v>
      </c>
      <c r="T9" s="250">
        <f t="shared" si="0"/>
        <v>1</v>
      </c>
      <c r="U9" s="250">
        <f t="shared" si="0"/>
        <v>1</v>
      </c>
      <c r="V9" s="250">
        <f t="shared" si="0"/>
        <v>1</v>
      </c>
      <c r="W9" s="250">
        <f t="shared" si="0"/>
        <v>1</v>
      </c>
      <c r="X9" s="250">
        <f t="shared" si="0"/>
        <v>1</v>
      </c>
      <c r="Y9" s="250"/>
      <c r="Z9" s="250"/>
      <c r="AA9" s="250"/>
      <c r="AB9" s="250"/>
      <c r="AC9" s="250"/>
      <c r="AD9" s="250"/>
      <c r="AE9" s="250"/>
      <c r="AF9" s="250"/>
      <c r="AG9" s="250"/>
      <c r="AH9" s="255"/>
    </row>
    <row r="10" spans="2:34" x14ac:dyDescent="0.2">
      <c r="B10" s="254"/>
      <c r="C10" s="247" t="s">
        <v>315</v>
      </c>
      <c r="D10" s="249">
        <f>'C. Summary'!$F3</f>
        <v>0</v>
      </c>
      <c r="E10" s="249">
        <f>'C. Summary'!$F4</f>
        <v>0</v>
      </c>
      <c r="F10" s="249">
        <f>'C. Summary'!$F5</f>
        <v>0</v>
      </c>
      <c r="G10" s="249">
        <f>'C. Summary'!$F6</f>
        <v>0</v>
      </c>
      <c r="H10" s="249">
        <f>'C. Summary'!$F7</f>
        <v>0</v>
      </c>
      <c r="I10" s="249">
        <f>'C. Summary'!$F8</f>
        <v>0</v>
      </c>
      <c r="J10" s="249">
        <f>'C. Summary'!$F9</f>
        <v>0</v>
      </c>
      <c r="K10" s="249">
        <f>'C. Summary'!$F10</f>
        <v>0</v>
      </c>
      <c r="L10" s="392">
        <f>'C. Summary'!$F11</f>
        <v>0</v>
      </c>
      <c r="M10" s="249">
        <f>'C. Summary'!$F12</f>
        <v>0</v>
      </c>
      <c r="N10" s="249">
        <f>'C. Summary'!$F13</f>
        <v>0</v>
      </c>
      <c r="O10" s="249">
        <f>'C. Summary'!$F14</f>
        <v>0</v>
      </c>
      <c r="P10" s="249">
        <f>'C. Summary'!$F15</f>
        <v>0</v>
      </c>
      <c r="Q10" s="249">
        <f>'C. Summary'!$F16</f>
        <v>0</v>
      </c>
      <c r="R10" s="249">
        <f>'C. Summary'!$F17</f>
        <v>0</v>
      </c>
      <c r="S10" s="249">
        <f>'C. Summary'!$F18</f>
        <v>0</v>
      </c>
      <c r="T10" s="249">
        <f>'C. Summary'!$F19</f>
        <v>0</v>
      </c>
      <c r="U10" s="249">
        <f>'C. Summary'!$F20</f>
        <v>0</v>
      </c>
      <c r="V10" s="249">
        <f>'C. Summary'!$F21</f>
        <v>0</v>
      </c>
      <c r="W10" s="249">
        <f>'C. Summary'!$F22</f>
        <v>0</v>
      </c>
      <c r="X10" s="249">
        <f>'C. Summary'!$F23</f>
        <v>0</v>
      </c>
      <c r="Y10" s="249"/>
      <c r="Z10" s="249"/>
      <c r="AA10" s="249"/>
      <c r="AB10" s="249"/>
      <c r="AC10" s="249"/>
      <c r="AD10" s="249"/>
      <c r="AE10" s="249"/>
      <c r="AF10" s="249"/>
      <c r="AG10" s="249"/>
      <c r="AH10" s="255"/>
    </row>
    <row r="11" spans="2:34" x14ac:dyDescent="0.2">
      <c r="B11" s="254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255"/>
    </row>
    <row r="12" spans="2:34" ht="19.5" customHeight="1" x14ac:dyDescent="0.2">
      <c r="B12" s="254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255"/>
    </row>
    <row r="13" spans="2:34" ht="19.5" customHeight="1" x14ac:dyDescent="0.2">
      <c r="B13" s="254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255"/>
    </row>
    <row r="14" spans="2:34" ht="19.5" customHeight="1" x14ac:dyDescent="0.2">
      <c r="B14" s="254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255"/>
    </row>
    <row r="15" spans="2:34" ht="19.5" customHeight="1" x14ac:dyDescent="0.2">
      <c r="B15" s="254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255"/>
    </row>
    <row r="16" spans="2:34" ht="19.5" customHeight="1" x14ac:dyDescent="0.2">
      <c r="B16" s="254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255"/>
    </row>
    <row r="17" spans="2:34" ht="19.5" customHeight="1" x14ac:dyDescent="0.2">
      <c r="B17" s="254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255"/>
    </row>
    <row r="18" spans="2:34" ht="19.5" customHeight="1" x14ac:dyDescent="0.2">
      <c r="B18" s="254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255"/>
    </row>
    <row r="19" spans="2:34" ht="19.5" customHeight="1" x14ac:dyDescent="0.2">
      <c r="B19" s="254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255"/>
    </row>
    <row r="20" spans="2:34" ht="19.5" customHeight="1" x14ac:dyDescent="0.2">
      <c r="B20" s="254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255"/>
    </row>
    <row r="21" spans="2:34" ht="19.5" customHeight="1" x14ac:dyDescent="0.2">
      <c r="B21" s="254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255"/>
    </row>
    <row r="22" spans="2:34" ht="19.5" customHeight="1" x14ac:dyDescent="0.2">
      <c r="B22" s="254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255"/>
    </row>
    <row r="23" spans="2:34" ht="19.5" customHeight="1" x14ac:dyDescent="0.2">
      <c r="B23" s="254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255"/>
    </row>
    <row r="24" spans="2:34" ht="19.5" customHeight="1" x14ac:dyDescent="0.2">
      <c r="B24" s="254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255"/>
    </row>
    <row r="25" spans="2:34" ht="19.5" customHeight="1" x14ac:dyDescent="0.2">
      <c r="B25" s="254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255"/>
    </row>
    <row r="26" spans="2:34" ht="19.5" customHeight="1" x14ac:dyDescent="0.2">
      <c r="B26" s="254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255"/>
    </row>
    <row r="27" spans="2:34" ht="19.5" customHeight="1" x14ac:dyDescent="0.2">
      <c r="B27" s="254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255"/>
    </row>
    <row r="28" spans="2:34" x14ac:dyDescent="0.2">
      <c r="B28" s="254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255"/>
    </row>
    <row r="29" spans="2:34" ht="6" customHeight="1" thickBot="1" x14ac:dyDescent="0.25">
      <c r="B29" s="256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8"/>
    </row>
    <row r="30" spans="2:34" ht="7.5" customHeight="1" thickBot="1" x14ac:dyDescent="0.25"/>
    <row r="31" spans="2:34" ht="8.25" customHeight="1" x14ac:dyDescent="0.2">
      <c r="B31" s="251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3"/>
    </row>
    <row r="32" spans="2:34" x14ac:dyDescent="0.2">
      <c r="B32" s="254"/>
      <c r="C32" s="248" t="s">
        <v>319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255"/>
    </row>
    <row r="33" spans="2:34" ht="14.25" customHeight="1" x14ac:dyDescent="0.2">
      <c r="B33" s="254"/>
      <c r="C33" s="247" t="s">
        <v>314</v>
      </c>
      <c r="D33" s="614" t="s">
        <v>83</v>
      </c>
      <c r="E33" s="615"/>
      <c r="F33" s="615"/>
      <c r="G33" s="616"/>
      <c r="H33" s="614" t="s">
        <v>980</v>
      </c>
      <c r="I33" s="615"/>
      <c r="J33" s="615"/>
      <c r="K33" s="615"/>
      <c r="L33" s="615"/>
      <c r="M33" s="615"/>
      <c r="N33" s="616"/>
      <c r="O33" s="617" t="s">
        <v>312</v>
      </c>
      <c r="P33" s="617"/>
      <c r="Q33" s="617"/>
      <c r="R33" s="617" t="s">
        <v>981</v>
      </c>
      <c r="S33" s="617"/>
      <c r="T33" s="408" t="s">
        <v>982</v>
      </c>
      <c r="U33" s="409"/>
      <c r="V33" s="409"/>
      <c r="W33" s="410"/>
      <c r="X33" s="617"/>
      <c r="Y33" s="617"/>
      <c r="Z33" s="617"/>
      <c r="AA33" s="617"/>
      <c r="AB33" s="617"/>
      <c r="AC33" s="182"/>
      <c r="AD33" s="182"/>
      <c r="AE33" s="182"/>
      <c r="AF33" s="182"/>
      <c r="AG33" s="182"/>
      <c r="AH33" s="255"/>
    </row>
    <row r="34" spans="2:34" ht="44.25" customHeight="1" x14ac:dyDescent="0.2">
      <c r="B34" s="254"/>
      <c r="C34" s="247" t="s">
        <v>180</v>
      </c>
      <c r="D34" s="394" t="s">
        <v>820</v>
      </c>
      <c r="E34" s="394" t="s">
        <v>814</v>
      </c>
      <c r="F34" s="394" t="s">
        <v>815</v>
      </c>
      <c r="G34" s="397" t="s">
        <v>857</v>
      </c>
      <c r="H34" s="397" t="s">
        <v>858</v>
      </c>
      <c r="I34" s="397" t="s">
        <v>821</v>
      </c>
      <c r="J34" s="397" t="s">
        <v>822</v>
      </c>
      <c r="K34" s="397" t="s">
        <v>823</v>
      </c>
      <c r="L34" s="397" t="s">
        <v>824</v>
      </c>
      <c r="M34" s="397" t="s">
        <v>825</v>
      </c>
      <c r="N34" s="397" t="s">
        <v>826</v>
      </c>
      <c r="O34" s="411" t="s">
        <v>895</v>
      </c>
      <c r="P34" s="411" t="s">
        <v>862</v>
      </c>
      <c r="Q34" s="411" t="s">
        <v>827</v>
      </c>
      <c r="R34" s="411" t="s">
        <v>896</v>
      </c>
      <c r="S34" s="411" t="s">
        <v>864</v>
      </c>
      <c r="T34" s="411" t="s">
        <v>897</v>
      </c>
      <c r="U34" s="246"/>
      <c r="V34" s="246"/>
      <c r="W34" s="246"/>
      <c r="X34" s="246"/>
      <c r="Y34" s="246"/>
      <c r="Z34" s="246"/>
      <c r="AA34" s="246"/>
      <c r="AB34" s="246"/>
      <c r="AC34" s="182"/>
      <c r="AD34" s="182"/>
      <c r="AE34" s="182"/>
      <c r="AF34" s="182"/>
      <c r="AG34" s="182"/>
      <c r="AH34" s="255"/>
    </row>
    <row r="35" spans="2:34" x14ac:dyDescent="0.2">
      <c r="B35" s="254"/>
      <c r="C35" s="247" t="s">
        <v>316</v>
      </c>
      <c r="D35" s="250">
        <f>100%-D36</f>
        <v>1</v>
      </c>
      <c r="E35" s="250">
        <f t="shared" ref="E35:T35" si="1">100%-E36</f>
        <v>1</v>
      </c>
      <c r="F35" s="250">
        <f t="shared" si="1"/>
        <v>1</v>
      </c>
      <c r="G35" s="250">
        <f t="shared" si="1"/>
        <v>1</v>
      </c>
      <c r="H35" s="250">
        <f t="shared" si="1"/>
        <v>1</v>
      </c>
      <c r="I35" s="250">
        <f t="shared" si="1"/>
        <v>1</v>
      </c>
      <c r="J35" s="250">
        <f t="shared" si="1"/>
        <v>1</v>
      </c>
      <c r="K35" s="250">
        <f t="shared" si="1"/>
        <v>1</v>
      </c>
      <c r="L35" s="250">
        <f t="shared" si="1"/>
        <v>1</v>
      </c>
      <c r="M35" s="250">
        <f t="shared" si="1"/>
        <v>1</v>
      </c>
      <c r="N35" s="250">
        <f t="shared" si="1"/>
        <v>1</v>
      </c>
      <c r="O35" s="250">
        <f t="shared" si="1"/>
        <v>1</v>
      </c>
      <c r="P35" s="250">
        <f t="shared" si="1"/>
        <v>1</v>
      </c>
      <c r="Q35" s="250">
        <f t="shared" si="1"/>
        <v>1</v>
      </c>
      <c r="R35" s="250">
        <f t="shared" si="1"/>
        <v>1</v>
      </c>
      <c r="S35" s="250">
        <f t="shared" si="1"/>
        <v>1</v>
      </c>
      <c r="T35" s="250">
        <f t="shared" si="1"/>
        <v>1</v>
      </c>
      <c r="U35" s="250"/>
      <c r="V35" s="250"/>
      <c r="W35" s="250"/>
      <c r="X35" s="250"/>
      <c r="Y35" s="250"/>
      <c r="Z35" s="250"/>
      <c r="AA35" s="250"/>
      <c r="AB35" s="250"/>
      <c r="AC35" s="182"/>
      <c r="AD35" s="182"/>
      <c r="AE35" s="182"/>
      <c r="AF35" s="182"/>
      <c r="AG35" s="182"/>
      <c r="AH35" s="255"/>
    </row>
    <row r="36" spans="2:34" x14ac:dyDescent="0.2">
      <c r="B36" s="254"/>
      <c r="C36" s="247" t="s">
        <v>315</v>
      </c>
      <c r="D36" s="249">
        <f>'C. Summary'!$F25</f>
        <v>0</v>
      </c>
      <c r="E36" s="249">
        <f>'C. Summary'!$F26</f>
        <v>0</v>
      </c>
      <c r="F36" s="249">
        <f>'C. Summary'!$F27</f>
        <v>0</v>
      </c>
      <c r="G36" s="249">
        <f>'C. Summary'!$F28</f>
        <v>0</v>
      </c>
      <c r="H36" s="249">
        <f>'C. Summary'!$F29</f>
        <v>0</v>
      </c>
      <c r="I36" s="249">
        <f>'C. Summary'!$F30</f>
        <v>0</v>
      </c>
      <c r="J36" s="249">
        <f>'C. Summary'!$F31</f>
        <v>0</v>
      </c>
      <c r="K36" s="249">
        <f>'C. Summary'!$F32</f>
        <v>0</v>
      </c>
      <c r="L36" s="249">
        <f>'C. Summary'!$F33</f>
        <v>0</v>
      </c>
      <c r="M36" s="249">
        <f>'C. Summary'!$F34</f>
        <v>0</v>
      </c>
      <c r="N36" s="249">
        <f>'C. Summary'!$F35</f>
        <v>0</v>
      </c>
      <c r="O36" s="249">
        <f>'C. Summary'!$F36</f>
        <v>0</v>
      </c>
      <c r="P36" s="249">
        <f>'C. Summary'!$F37</f>
        <v>0</v>
      </c>
      <c r="Q36" s="249">
        <f>'C. Summary'!$F38</f>
        <v>0</v>
      </c>
      <c r="R36" s="249">
        <f>'C. Summary'!$F39</f>
        <v>0</v>
      </c>
      <c r="S36" s="249">
        <f>'C. Summary'!$F40</f>
        <v>0</v>
      </c>
      <c r="T36" s="249">
        <f>'C. Summary'!$F41</f>
        <v>0</v>
      </c>
      <c r="U36" s="249"/>
      <c r="V36" s="249"/>
      <c r="W36" s="249"/>
      <c r="X36" s="249"/>
      <c r="Y36" s="249"/>
      <c r="Z36" s="249"/>
      <c r="AA36" s="249"/>
      <c r="AB36" s="249"/>
      <c r="AC36" s="182"/>
      <c r="AD36" s="182"/>
      <c r="AE36" s="182"/>
      <c r="AF36" s="182"/>
      <c r="AG36" s="182"/>
      <c r="AH36" s="255"/>
    </row>
    <row r="37" spans="2:34" x14ac:dyDescent="0.2">
      <c r="B37" s="254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255"/>
    </row>
    <row r="38" spans="2:34" x14ac:dyDescent="0.2">
      <c r="B38" s="254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255"/>
    </row>
    <row r="39" spans="2:34" x14ac:dyDescent="0.2">
      <c r="B39" s="254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255"/>
    </row>
    <row r="40" spans="2:34" x14ac:dyDescent="0.2">
      <c r="B40" s="254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255"/>
    </row>
    <row r="41" spans="2:34" x14ac:dyDescent="0.2">
      <c r="B41" s="254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255"/>
    </row>
    <row r="42" spans="2:34" x14ac:dyDescent="0.2">
      <c r="B42" s="254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255"/>
    </row>
    <row r="43" spans="2:34" x14ac:dyDescent="0.2">
      <c r="B43" s="254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255"/>
    </row>
    <row r="44" spans="2:34" x14ac:dyDescent="0.2">
      <c r="B44" s="254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255"/>
    </row>
    <row r="45" spans="2:34" x14ac:dyDescent="0.2">
      <c r="B45" s="254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255"/>
    </row>
    <row r="46" spans="2:34" x14ac:dyDescent="0.2">
      <c r="B46" s="254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255"/>
    </row>
    <row r="47" spans="2:34" x14ac:dyDescent="0.2">
      <c r="B47" s="254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255"/>
    </row>
    <row r="48" spans="2:34" x14ac:dyDescent="0.2">
      <c r="B48" s="254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255"/>
    </row>
    <row r="49" spans="2:34" x14ac:dyDescent="0.2">
      <c r="B49" s="254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255"/>
    </row>
    <row r="50" spans="2:34" x14ac:dyDescent="0.2">
      <c r="B50" s="254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255"/>
    </row>
    <row r="51" spans="2:34" x14ac:dyDescent="0.2">
      <c r="B51" s="254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255"/>
    </row>
    <row r="52" spans="2:34" x14ac:dyDescent="0.2">
      <c r="B52" s="254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255"/>
    </row>
    <row r="53" spans="2:34" x14ac:dyDescent="0.2">
      <c r="B53" s="254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255"/>
    </row>
    <row r="54" spans="2:34" x14ac:dyDescent="0.2">
      <c r="B54" s="254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255"/>
    </row>
    <row r="55" spans="2:34" ht="15" thickBot="1" x14ac:dyDescent="0.25">
      <c r="B55" s="256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8"/>
    </row>
    <row r="56" spans="2:34" ht="5.25" customHeight="1" thickBot="1" x14ac:dyDescent="0.25"/>
    <row r="57" spans="2:34" x14ac:dyDescent="0.2">
      <c r="B57" s="251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3"/>
    </row>
    <row r="58" spans="2:34" x14ac:dyDescent="0.2">
      <c r="B58" s="254"/>
      <c r="C58" s="248" t="s">
        <v>318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255"/>
    </row>
    <row r="59" spans="2:34" ht="14.25" customHeight="1" x14ac:dyDescent="0.2">
      <c r="B59" s="254"/>
      <c r="C59" s="247" t="s">
        <v>314</v>
      </c>
      <c r="D59" s="614" t="s">
        <v>83</v>
      </c>
      <c r="E59" s="615"/>
      <c r="F59" s="616"/>
      <c r="G59" s="614" t="s">
        <v>312</v>
      </c>
      <c r="H59" s="615"/>
      <c r="I59" s="616"/>
      <c r="J59" s="624" t="s">
        <v>176</v>
      </c>
      <c r="K59" s="625"/>
      <c r="L59" s="625"/>
      <c r="M59" s="625"/>
      <c r="N59" s="625"/>
      <c r="O59" s="625"/>
      <c r="P59" s="625"/>
      <c r="Q59" s="615" t="s">
        <v>981</v>
      </c>
      <c r="R59" s="615"/>
      <c r="S59" s="389" t="s">
        <v>177</v>
      </c>
      <c r="T59" s="615" t="s">
        <v>82</v>
      </c>
      <c r="U59" s="615"/>
      <c r="V59" s="410"/>
      <c r="W59" s="621" t="s">
        <v>85</v>
      </c>
      <c r="X59" s="622"/>
      <c r="Y59" s="623"/>
      <c r="Z59" s="617" t="s">
        <v>82</v>
      </c>
      <c r="AA59" s="617"/>
      <c r="AB59" s="617"/>
      <c r="AC59" s="617"/>
      <c r="AD59" s="617"/>
      <c r="AE59" s="617"/>
      <c r="AF59" s="182"/>
      <c r="AG59" s="182"/>
      <c r="AH59" s="255"/>
    </row>
    <row r="60" spans="2:34" ht="36" customHeight="1" x14ac:dyDescent="0.2">
      <c r="B60" s="254"/>
      <c r="C60" s="247" t="s">
        <v>180</v>
      </c>
      <c r="D60" s="361" t="s">
        <v>828</v>
      </c>
      <c r="E60" s="361" t="s">
        <v>814</v>
      </c>
      <c r="F60" s="361" t="s">
        <v>876</v>
      </c>
      <c r="G60" s="363" t="s">
        <v>875</v>
      </c>
      <c r="H60" s="363" t="s">
        <v>874</v>
      </c>
      <c r="I60" s="363" t="s">
        <v>827</v>
      </c>
      <c r="J60" s="363" t="s">
        <v>829</v>
      </c>
      <c r="K60" s="363" t="s">
        <v>830</v>
      </c>
      <c r="L60" s="363" t="s">
        <v>831</v>
      </c>
      <c r="M60" s="363" t="s">
        <v>832</v>
      </c>
      <c r="N60" s="363" t="s">
        <v>833</v>
      </c>
      <c r="O60" s="363" t="s">
        <v>834</v>
      </c>
      <c r="P60" s="363" t="s">
        <v>835</v>
      </c>
      <c r="Q60" s="361" t="s">
        <v>836</v>
      </c>
      <c r="R60" s="361" t="s">
        <v>877</v>
      </c>
      <c r="S60" s="361" t="s">
        <v>837</v>
      </c>
      <c r="T60" s="363" t="s">
        <v>838</v>
      </c>
      <c r="U60" s="363" t="s">
        <v>839</v>
      </c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182"/>
      <c r="AG60" s="182"/>
      <c r="AH60" s="255"/>
    </row>
    <row r="61" spans="2:34" x14ac:dyDescent="0.2">
      <c r="B61" s="254"/>
      <c r="C61" s="247" t="s">
        <v>316</v>
      </c>
      <c r="D61" s="250">
        <f>100%-D62</f>
        <v>1</v>
      </c>
      <c r="E61" s="250">
        <f t="shared" ref="E61:U61" si="2">100%-E62</f>
        <v>1</v>
      </c>
      <c r="F61" s="250">
        <f t="shared" si="2"/>
        <v>1</v>
      </c>
      <c r="G61" s="250">
        <f t="shared" si="2"/>
        <v>1</v>
      </c>
      <c r="H61" s="250">
        <f t="shared" si="2"/>
        <v>1</v>
      </c>
      <c r="I61" s="250">
        <f t="shared" si="2"/>
        <v>1</v>
      </c>
      <c r="J61" s="250">
        <f t="shared" si="2"/>
        <v>1</v>
      </c>
      <c r="K61" s="250">
        <f t="shared" si="2"/>
        <v>1</v>
      </c>
      <c r="L61" s="250">
        <f t="shared" si="2"/>
        <v>1</v>
      </c>
      <c r="M61" s="250">
        <f t="shared" si="2"/>
        <v>1</v>
      </c>
      <c r="N61" s="250">
        <f t="shared" si="2"/>
        <v>1</v>
      </c>
      <c r="O61" s="250">
        <f t="shared" si="2"/>
        <v>1</v>
      </c>
      <c r="P61" s="250">
        <f t="shared" si="2"/>
        <v>1</v>
      </c>
      <c r="Q61" s="250">
        <f t="shared" si="2"/>
        <v>1</v>
      </c>
      <c r="R61" s="250">
        <f t="shared" si="2"/>
        <v>1</v>
      </c>
      <c r="S61" s="250">
        <f t="shared" si="2"/>
        <v>1</v>
      </c>
      <c r="T61" s="250">
        <f t="shared" si="2"/>
        <v>1</v>
      </c>
      <c r="U61" s="250">
        <f t="shared" si="2"/>
        <v>1</v>
      </c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182"/>
      <c r="AG61" s="182"/>
      <c r="AH61" s="255"/>
    </row>
    <row r="62" spans="2:34" x14ac:dyDescent="0.2">
      <c r="B62" s="254"/>
      <c r="C62" s="247" t="s">
        <v>315</v>
      </c>
      <c r="D62" s="249">
        <f>'C. Summary'!$F43</f>
        <v>0</v>
      </c>
      <c r="E62" s="249">
        <f>'C. Summary'!$F44</f>
        <v>0</v>
      </c>
      <c r="F62" s="249">
        <f>'C. Summary'!$F45</f>
        <v>0</v>
      </c>
      <c r="G62" s="249">
        <f>'C. Summary'!$F46</f>
        <v>0</v>
      </c>
      <c r="H62" s="249">
        <f>'C. Summary'!$F47</f>
        <v>0</v>
      </c>
      <c r="I62" s="249">
        <f>'C. Summary'!$F48</f>
        <v>0</v>
      </c>
      <c r="J62" s="249">
        <f>'C. Summary'!$F49</f>
        <v>0</v>
      </c>
      <c r="K62" s="249">
        <f>'C. Summary'!$F50</f>
        <v>0</v>
      </c>
      <c r="L62" s="249">
        <f>'C. Summary'!$F51</f>
        <v>0</v>
      </c>
      <c r="M62" s="249">
        <f>'C. Summary'!$F52</f>
        <v>0</v>
      </c>
      <c r="N62" s="249">
        <f>'C. Summary'!$F53</f>
        <v>0</v>
      </c>
      <c r="O62" s="249">
        <f>'C. Summary'!$F54</f>
        <v>0</v>
      </c>
      <c r="P62" s="249">
        <f>'C. Summary'!$F55</f>
        <v>0</v>
      </c>
      <c r="Q62" s="249">
        <f>'C. Summary'!$F56</f>
        <v>0</v>
      </c>
      <c r="R62" s="249">
        <f>'C. Summary'!$F57</f>
        <v>0</v>
      </c>
      <c r="S62" s="249">
        <f>'C. Summary'!$F58</f>
        <v>0</v>
      </c>
      <c r="T62" s="249">
        <f>'C. Summary'!$F59</f>
        <v>0</v>
      </c>
      <c r="U62" s="249">
        <f>'C. Summary'!$F60</f>
        <v>0</v>
      </c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182"/>
      <c r="AG62" s="182"/>
      <c r="AH62" s="255"/>
    </row>
    <row r="63" spans="2:34" x14ac:dyDescent="0.2">
      <c r="B63" s="254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255"/>
    </row>
    <row r="64" spans="2:34" x14ac:dyDescent="0.2">
      <c r="B64" s="254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255"/>
    </row>
    <row r="65" spans="2:34" x14ac:dyDescent="0.2">
      <c r="B65" s="254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255"/>
    </row>
    <row r="66" spans="2:34" x14ac:dyDescent="0.2">
      <c r="B66" s="254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255"/>
    </row>
    <row r="67" spans="2:34" x14ac:dyDescent="0.2">
      <c r="B67" s="254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255"/>
    </row>
    <row r="68" spans="2:34" x14ac:dyDescent="0.2">
      <c r="B68" s="254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255"/>
    </row>
    <row r="69" spans="2:34" x14ac:dyDescent="0.2">
      <c r="B69" s="254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255"/>
    </row>
    <row r="70" spans="2:34" x14ac:dyDescent="0.2">
      <c r="B70" s="254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255"/>
    </row>
    <row r="71" spans="2:34" x14ac:dyDescent="0.2">
      <c r="B71" s="254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255"/>
    </row>
    <row r="72" spans="2:34" x14ac:dyDescent="0.2">
      <c r="B72" s="254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255"/>
    </row>
    <row r="73" spans="2:34" x14ac:dyDescent="0.2">
      <c r="B73" s="254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255"/>
    </row>
    <row r="74" spans="2:34" x14ac:dyDescent="0.2">
      <c r="B74" s="254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255"/>
    </row>
    <row r="75" spans="2:34" x14ac:dyDescent="0.2">
      <c r="B75" s="254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255"/>
    </row>
    <row r="76" spans="2:34" x14ac:dyDescent="0.2">
      <c r="B76" s="254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255"/>
    </row>
    <row r="77" spans="2:34" x14ac:dyDescent="0.2">
      <c r="B77" s="254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255"/>
    </row>
    <row r="78" spans="2:34" x14ac:dyDescent="0.2">
      <c r="B78" s="254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255"/>
    </row>
    <row r="79" spans="2:34" x14ac:dyDescent="0.2">
      <c r="B79" s="254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255"/>
    </row>
    <row r="80" spans="2:34" x14ac:dyDescent="0.2">
      <c r="B80" s="254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255"/>
    </row>
    <row r="81" spans="2:34" ht="15" thickBot="1" x14ac:dyDescent="0.25">
      <c r="B81" s="256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8"/>
    </row>
    <row r="82" spans="2:34" ht="2.25" customHeight="1" thickBot="1" x14ac:dyDescent="0.25"/>
    <row r="83" spans="2:34" x14ac:dyDescent="0.2">
      <c r="B83" s="251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3"/>
    </row>
    <row r="84" spans="2:34" x14ac:dyDescent="0.2">
      <c r="B84" s="254"/>
      <c r="C84" s="248" t="s">
        <v>658</v>
      </c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255"/>
    </row>
    <row r="85" spans="2:34" ht="14.25" customHeight="1" x14ac:dyDescent="0.2">
      <c r="B85" s="254"/>
      <c r="C85" s="247" t="s">
        <v>314</v>
      </c>
      <c r="D85" s="617" t="s">
        <v>83</v>
      </c>
      <c r="E85" s="617"/>
      <c r="F85" s="617"/>
      <c r="G85" s="617"/>
      <c r="H85" s="617" t="s">
        <v>178</v>
      </c>
      <c r="I85" s="617"/>
      <c r="J85" s="617"/>
      <c r="K85" s="617"/>
      <c r="L85" s="617"/>
      <c r="M85" s="259" t="s">
        <v>79</v>
      </c>
      <c r="N85" s="621" t="s">
        <v>179</v>
      </c>
      <c r="O85" s="622"/>
      <c r="P85" s="622"/>
      <c r="Q85" s="622"/>
      <c r="R85" s="622"/>
      <c r="S85" s="622"/>
      <c r="T85" s="623"/>
      <c r="U85" s="617" t="s">
        <v>85</v>
      </c>
      <c r="V85" s="617"/>
      <c r="W85" s="617"/>
      <c r="X85" s="617" t="s">
        <v>81</v>
      </c>
      <c r="Y85" s="617"/>
      <c r="Z85" s="617" t="s">
        <v>82</v>
      </c>
      <c r="AA85" s="617"/>
      <c r="AB85" s="617"/>
      <c r="AC85" s="617"/>
      <c r="AD85" s="617"/>
      <c r="AE85" s="182"/>
      <c r="AF85" s="182"/>
      <c r="AG85" s="182"/>
      <c r="AH85" s="255"/>
    </row>
    <row r="86" spans="2:34" ht="30" customHeight="1" x14ac:dyDescent="0.2">
      <c r="B86" s="254"/>
      <c r="C86" s="247" t="s">
        <v>180</v>
      </c>
      <c r="D86" s="260" t="s">
        <v>691</v>
      </c>
      <c r="E86" s="260" t="s">
        <v>692</v>
      </c>
      <c r="F86" s="260" t="s">
        <v>693</v>
      </c>
      <c r="G86" s="260" t="s">
        <v>694</v>
      </c>
      <c r="H86" s="260" t="s">
        <v>691</v>
      </c>
      <c r="I86" s="260" t="s">
        <v>692</v>
      </c>
      <c r="J86" s="260" t="s">
        <v>693</v>
      </c>
      <c r="K86" s="260" t="s">
        <v>694</v>
      </c>
      <c r="L86" s="260" t="s">
        <v>695</v>
      </c>
      <c r="M86" s="261" t="s">
        <v>691</v>
      </c>
      <c r="N86" s="260" t="s">
        <v>691</v>
      </c>
      <c r="O86" s="260" t="s">
        <v>692</v>
      </c>
      <c r="P86" s="260" t="s">
        <v>693</v>
      </c>
      <c r="Q86" s="260" t="s">
        <v>694</v>
      </c>
      <c r="R86" s="260" t="s">
        <v>695</v>
      </c>
      <c r="S86" s="260" t="s">
        <v>696</v>
      </c>
      <c r="T86" s="260" t="s">
        <v>697</v>
      </c>
      <c r="U86" s="260" t="s">
        <v>691</v>
      </c>
      <c r="V86" s="260" t="s">
        <v>692</v>
      </c>
      <c r="W86" s="260" t="s">
        <v>693</v>
      </c>
      <c r="X86" s="260" t="s">
        <v>694</v>
      </c>
      <c r="Y86" s="260" t="s">
        <v>695</v>
      </c>
      <c r="Z86" s="260" t="s">
        <v>691</v>
      </c>
      <c r="AA86" s="260" t="s">
        <v>692</v>
      </c>
      <c r="AB86" s="260" t="s">
        <v>693</v>
      </c>
      <c r="AC86" s="260" t="s">
        <v>694</v>
      </c>
      <c r="AD86" s="260" t="s">
        <v>695</v>
      </c>
      <c r="AE86" s="182"/>
      <c r="AF86" s="182"/>
      <c r="AG86" s="182"/>
      <c r="AH86" s="255"/>
    </row>
    <row r="87" spans="2:34" x14ac:dyDescent="0.2">
      <c r="B87" s="254"/>
      <c r="C87" s="247" t="s">
        <v>316</v>
      </c>
      <c r="D87" s="250">
        <f>100%-D88</f>
        <v>1</v>
      </c>
      <c r="E87" s="250">
        <f t="shared" ref="E87:AD87" si="3">100%-E88</f>
        <v>1</v>
      </c>
      <c r="F87" s="250">
        <f t="shared" si="3"/>
        <v>1</v>
      </c>
      <c r="G87" s="250">
        <f t="shared" si="3"/>
        <v>1</v>
      </c>
      <c r="H87" s="250">
        <f t="shared" si="3"/>
        <v>1</v>
      </c>
      <c r="I87" s="250">
        <f t="shared" si="3"/>
        <v>1</v>
      </c>
      <c r="J87" s="250">
        <f t="shared" si="3"/>
        <v>1</v>
      </c>
      <c r="K87" s="250">
        <f t="shared" si="3"/>
        <v>1</v>
      </c>
      <c r="L87" s="250">
        <f t="shared" si="3"/>
        <v>1</v>
      </c>
      <c r="M87" s="250">
        <f t="shared" si="3"/>
        <v>1</v>
      </c>
      <c r="N87" s="250">
        <f t="shared" si="3"/>
        <v>1</v>
      </c>
      <c r="O87" s="250" t="e">
        <f t="shared" si="3"/>
        <v>#REF!</v>
      </c>
      <c r="P87" s="250">
        <f t="shared" si="3"/>
        <v>1</v>
      </c>
      <c r="Q87" s="250">
        <f t="shared" si="3"/>
        <v>1</v>
      </c>
      <c r="R87" s="250">
        <f t="shared" si="3"/>
        <v>1</v>
      </c>
      <c r="S87" s="250">
        <f t="shared" si="3"/>
        <v>1</v>
      </c>
      <c r="T87" s="250">
        <f t="shared" si="3"/>
        <v>1</v>
      </c>
      <c r="U87" s="250">
        <f t="shared" si="3"/>
        <v>1</v>
      </c>
      <c r="V87" s="250">
        <f t="shared" si="3"/>
        <v>1</v>
      </c>
      <c r="W87" s="250">
        <f t="shared" si="3"/>
        <v>1</v>
      </c>
      <c r="X87" s="250">
        <f t="shared" si="3"/>
        <v>1</v>
      </c>
      <c r="Y87" s="250">
        <f t="shared" si="3"/>
        <v>1</v>
      </c>
      <c r="Z87" s="250">
        <f t="shared" si="3"/>
        <v>1</v>
      </c>
      <c r="AA87" s="250">
        <f t="shared" si="3"/>
        <v>1</v>
      </c>
      <c r="AB87" s="250">
        <f t="shared" si="3"/>
        <v>1</v>
      </c>
      <c r="AC87" s="250">
        <f t="shared" si="3"/>
        <v>1</v>
      </c>
      <c r="AD87" s="250">
        <f t="shared" si="3"/>
        <v>1</v>
      </c>
      <c r="AE87" s="182"/>
      <c r="AF87" s="182"/>
      <c r="AG87" s="182"/>
      <c r="AH87" s="255"/>
    </row>
    <row r="88" spans="2:34" x14ac:dyDescent="0.2">
      <c r="B88" s="254"/>
      <c r="C88" s="247" t="s">
        <v>315</v>
      </c>
      <c r="D88" s="249">
        <f>'4. eMTCT File'!C158</f>
        <v>0</v>
      </c>
      <c r="E88" s="249">
        <f>'4. eMTCT File'!D158</f>
        <v>0</v>
      </c>
      <c r="F88" s="249">
        <f>'4. eMTCT File'!E158</f>
        <v>0</v>
      </c>
      <c r="G88" s="249">
        <f>'4. eMTCT File'!F158</f>
        <v>0</v>
      </c>
      <c r="H88" s="249">
        <f>'4. eMTCT File'!G158</f>
        <v>0</v>
      </c>
      <c r="I88" s="249">
        <f>'4. eMTCT File'!H158</f>
        <v>0</v>
      </c>
      <c r="J88" s="249">
        <f>'4. eMTCT File'!I158</f>
        <v>0</v>
      </c>
      <c r="K88" s="249">
        <f>'4. eMTCT File'!J158</f>
        <v>0</v>
      </c>
      <c r="L88" s="249">
        <f>'4. eMTCT File'!K158</f>
        <v>0</v>
      </c>
      <c r="M88" s="249">
        <f>'4. eMTCT File'!L158</f>
        <v>0</v>
      </c>
      <c r="N88" s="249">
        <f>'4. eMTCT File'!M158</f>
        <v>0</v>
      </c>
      <c r="O88" s="249" t="e">
        <f>'4. eMTCT File'!#REF!</f>
        <v>#REF!</v>
      </c>
      <c r="P88" s="249">
        <f>'4. eMTCT File'!N158</f>
        <v>0</v>
      </c>
      <c r="Q88" s="249">
        <f>'4. eMTCT File'!O158</f>
        <v>0</v>
      </c>
      <c r="R88" s="249">
        <f>'4. eMTCT File'!P158</f>
        <v>0</v>
      </c>
      <c r="S88" s="249">
        <f>'4. eMTCT File'!Q158</f>
        <v>0</v>
      </c>
      <c r="T88" s="249">
        <f>'4. eMTCT File'!R158</f>
        <v>0</v>
      </c>
      <c r="U88" s="249">
        <f>'4. eMTCT File'!S158</f>
        <v>0</v>
      </c>
      <c r="V88" s="249">
        <f>'4. eMTCT File'!T158</f>
        <v>0</v>
      </c>
      <c r="W88" s="249">
        <f>'4. eMTCT File'!U158</f>
        <v>0</v>
      </c>
      <c r="X88" s="249">
        <f>'4. eMTCT File'!V158</f>
        <v>0</v>
      </c>
      <c r="Y88" s="249">
        <f>'4. eMTCT File'!W158</f>
        <v>0</v>
      </c>
      <c r="Z88" s="249">
        <f>'4. eMTCT File'!X158</f>
        <v>0</v>
      </c>
      <c r="AA88" s="249">
        <f>'4. eMTCT File'!Y158</f>
        <v>0</v>
      </c>
      <c r="AB88" s="249">
        <f>'4. eMTCT File'!Z158</f>
        <v>0</v>
      </c>
      <c r="AC88" s="249">
        <f>'4. eMTCT File'!AA158</f>
        <v>0</v>
      </c>
      <c r="AD88" s="249">
        <f>'4. eMTCT File'!AB158</f>
        <v>0</v>
      </c>
      <c r="AE88" s="182"/>
      <c r="AF88" s="182"/>
      <c r="AG88" s="182"/>
      <c r="AH88" s="255"/>
    </row>
    <row r="89" spans="2:34" x14ac:dyDescent="0.2">
      <c r="B89" s="254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255"/>
    </row>
    <row r="90" spans="2:34" x14ac:dyDescent="0.2">
      <c r="B90" s="254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255"/>
    </row>
    <row r="91" spans="2:34" x14ac:dyDescent="0.2">
      <c r="B91" s="254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255"/>
    </row>
    <row r="92" spans="2:34" x14ac:dyDescent="0.2">
      <c r="B92" s="254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255"/>
    </row>
    <row r="93" spans="2:34" x14ac:dyDescent="0.2">
      <c r="B93" s="254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255"/>
    </row>
    <row r="94" spans="2:34" x14ac:dyDescent="0.2">
      <c r="B94" s="254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255"/>
    </row>
    <row r="95" spans="2:34" x14ac:dyDescent="0.2">
      <c r="B95" s="254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255"/>
    </row>
    <row r="96" spans="2:34" x14ac:dyDescent="0.2">
      <c r="B96" s="254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255"/>
    </row>
    <row r="97" spans="2:34" x14ac:dyDescent="0.2">
      <c r="B97" s="254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255"/>
    </row>
    <row r="98" spans="2:34" x14ac:dyDescent="0.2">
      <c r="B98" s="254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255"/>
    </row>
    <row r="99" spans="2:34" x14ac:dyDescent="0.2">
      <c r="B99" s="254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255"/>
    </row>
    <row r="100" spans="2:34" x14ac:dyDescent="0.2">
      <c r="B100" s="254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255"/>
    </row>
    <row r="101" spans="2:34" x14ac:dyDescent="0.2">
      <c r="B101" s="254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255"/>
    </row>
    <row r="102" spans="2:34" x14ac:dyDescent="0.2">
      <c r="B102" s="254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255"/>
    </row>
    <row r="103" spans="2:34" x14ac:dyDescent="0.2">
      <c r="B103" s="254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255"/>
    </row>
    <row r="104" spans="2:34" x14ac:dyDescent="0.2">
      <c r="B104" s="254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255"/>
    </row>
    <row r="105" spans="2:34" x14ac:dyDescent="0.2">
      <c r="B105" s="254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255"/>
    </row>
    <row r="106" spans="2:34" x14ac:dyDescent="0.2">
      <c r="B106" s="254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255"/>
    </row>
    <row r="107" spans="2:34" ht="15" thickBot="1" x14ac:dyDescent="0.25">
      <c r="B107" s="256"/>
      <c r="C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  <c r="AG107" s="257"/>
      <c r="AH107" s="258"/>
    </row>
    <row r="108" spans="2:34" ht="2.25" customHeight="1" thickBot="1" x14ac:dyDescent="0.25"/>
    <row r="109" spans="2:34" x14ac:dyDescent="0.2">
      <c r="B109" s="251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52"/>
      <c r="AG109" s="252"/>
      <c r="AH109" s="253"/>
    </row>
    <row r="110" spans="2:34" x14ac:dyDescent="0.2">
      <c r="B110" s="254"/>
      <c r="C110" s="248" t="s">
        <v>768</v>
      </c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255"/>
    </row>
    <row r="111" spans="2:34" ht="14.25" customHeight="1" x14ac:dyDescent="0.2">
      <c r="B111" s="254"/>
      <c r="C111" s="247" t="s">
        <v>314</v>
      </c>
      <c r="D111" s="621"/>
      <c r="E111" s="622"/>
      <c r="F111" s="622"/>
      <c r="G111" s="622"/>
      <c r="H111" s="622"/>
      <c r="I111" s="622"/>
      <c r="J111" s="622"/>
      <c r="K111" s="622"/>
      <c r="L111" s="622"/>
      <c r="M111" s="622"/>
      <c r="N111" s="623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255"/>
    </row>
    <row r="112" spans="2:34" ht="28.5" customHeight="1" x14ac:dyDescent="0.2">
      <c r="B112" s="254"/>
      <c r="C112" s="247" t="s">
        <v>180</v>
      </c>
      <c r="D112" s="362" t="s">
        <v>124</v>
      </c>
      <c r="E112" s="362" t="s">
        <v>126</v>
      </c>
      <c r="F112" s="362" t="s">
        <v>37</v>
      </c>
      <c r="G112" s="362" t="s">
        <v>131</v>
      </c>
      <c r="H112" s="362" t="s">
        <v>132</v>
      </c>
      <c r="I112" s="364" t="s">
        <v>135</v>
      </c>
      <c r="J112" s="365" t="s">
        <v>136</v>
      </c>
      <c r="K112" s="362" t="s">
        <v>138</v>
      </c>
      <c r="L112" s="362" t="s">
        <v>141</v>
      </c>
      <c r="M112" s="362" t="s">
        <v>143</v>
      </c>
      <c r="N112" s="362" t="s">
        <v>144</v>
      </c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255"/>
    </row>
    <row r="113" spans="2:34" x14ac:dyDescent="0.2">
      <c r="B113" s="254"/>
      <c r="C113" s="247" t="s">
        <v>316</v>
      </c>
      <c r="D113" s="296">
        <f>100%-D114</f>
        <v>1</v>
      </c>
      <c r="E113" s="296">
        <f t="shared" ref="E113:N113" si="4">100%-E114</f>
        <v>1</v>
      </c>
      <c r="F113" s="296">
        <f t="shared" si="4"/>
        <v>1</v>
      </c>
      <c r="G113" s="296">
        <f t="shared" si="4"/>
        <v>1</v>
      </c>
      <c r="H113" s="296">
        <f t="shared" si="4"/>
        <v>1</v>
      </c>
      <c r="I113" s="296">
        <f t="shared" si="4"/>
        <v>1</v>
      </c>
      <c r="J113" s="296">
        <f t="shared" si="4"/>
        <v>1</v>
      </c>
      <c r="K113" s="296">
        <f t="shared" si="4"/>
        <v>1</v>
      </c>
      <c r="L113" s="296">
        <f t="shared" si="4"/>
        <v>1</v>
      </c>
      <c r="M113" s="296">
        <f t="shared" si="4"/>
        <v>1</v>
      </c>
      <c r="N113" s="296">
        <f t="shared" si="4"/>
        <v>1</v>
      </c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255"/>
    </row>
    <row r="114" spans="2:34" x14ac:dyDescent="0.2">
      <c r="B114" s="254"/>
      <c r="C114" s="247" t="s">
        <v>315</v>
      </c>
      <c r="D114" s="297">
        <f>'5. eMTCT Register'!$L8</f>
        <v>0</v>
      </c>
      <c r="E114" s="297">
        <f>'5. eMTCT Register'!$L11</f>
        <v>0</v>
      </c>
      <c r="F114" s="297">
        <f>'5. eMTCT Register'!$L14</f>
        <v>0</v>
      </c>
      <c r="G114" s="297">
        <f>'5. eMTCT Register'!$L17</f>
        <v>0</v>
      </c>
      <c r="H114" s="297">
        <f>'5. eMTCT Register'!$L20</f>
        <v>0</v>
      </c>
      <c r="I114" s="297">
        <f>'5. eMTCT Register'!$L23</f>
        <v>0</v>
      </c>
      <c r="J114" s="297">
        <f>'5. eMTCT Register'!$L27</f>
        <v>0</v>
      </c>
      <c r="K114" s="297">
        <f>'5. eMTCT Register'!$L30</f>
        <v>0</v>
      </c>
      <c r="L114" s="297">
        <f>'5. eMTCT Register'!$L33</f>
        <v>0</v>
      </c>
      <c r="M114" s="297">
        <f>'5. eMTCT Register'!$L36</f>
        <v>0</v>
      </c>
      <c r="N114" s="297">
        <f>'5. eMTCT Register'!$L39</f>
        <v>0</v>
      </c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255"/>
    </row>
    <row r="115" spans="2:34" x14ac:dyDescent="0.2">
      <c r="B115" s="254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255"/>
    </row>
    <row r="116" spans="2:34" ht="16.5" customHeight="1" x14ac:dyDescent="0.2">
      <c r="B116" s="254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255"/>
    </row>
    <row r="117" spans="2:34" ht="16.5" customHeight="1" x14ac:dyDescent="0.2">
      <c r="B117" s="254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255"/>
    </row>
    <row r="118" spans="2:34" ht="16.5" customHeight="1" x14ac:dyDescent="0.2">
      <c r="B118" s="254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255"/>
    </row>
    <row r="119" spans="2:34" ht="16.5" customHeight="1" x14ac:dyDescent="0.2">
      <c r="B119" s="254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255"/>
    </row>
    <row r="120" spans="2:34" ht="16.5" customHeight="1" x14ac:dyDescent="0.2">
      <c r="B120" s="254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255"/>
    </row>
    <row r="121" spans="2:34" ht="16.5" customHeight="1" x14ac:dyDescent="0.2">
      <c r="B121" s="254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255"/>
    </row>
    <row r="122" spans="2:34" ht="16.5" customHeight="1" x14ac:dyDescent="0.2">
      <c r="B122" s="254"/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255"/>
    </row>
    <row r="123" spans="2:34" ht="16.5" customHeight="1" x14ac:dyDescent="0.2">
      <c r="B123" s="254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255"/>
    </row>
    <row r="124" spans="2:34" ht="16.5" customHeight="1" x14ac:dyDescent="0.2">
      <c r="B124" s="254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255"/>
    </row>
    <row r="125" spans="2:34" ht="16.5" customHeight="1" x14ac:dyDescent="0.2">
      <c r="B125" s="254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255"/>
    </row>
    <row r="126" spans="2:34" ht="16.5" customHeight="1" x14ac:dyDescent="0.2">
      <c r="B126" s="254"/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255"/>
    </row>
    <row r="127" spans="2:34" ht="48.75" customHeight="1" thickBot="1" x14ac:dyDescent="0.25">
      <c r="B127" s="256"/>
      <c r="C127" s="257"/>
      <c r="D127" s="257"/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  <c r="AG127" s="257"/>
      <c r="AH127" s="258"/>
    </row>
    <row r="129" spans="2:34" ht="15" thickBot="1" x14ac:dyDescent="0.25"/>
    <row r="130" spans="2:34" x14ac:dyDescent="0.2">
      <c r="B130" s="318"/>
      <c r="C130" s="319"/>
      <c r="D130" s="319"/>
      <c r="E130" s="319"/>
      <c r="F130" s="319"/>
      <c r="G130" s="319"/>
      <c r="H130" s="319"/>
      <c r="I130" s="319"/>
      <c r="J130" s="319"/>
      <c r="K130" s="319"/>
      <c r="L130" s="319"/>
      <c r="M130" s="319"/>
      <c r="N130" s="319"/>
      <c r="O130" s="319"/>
      <c r="P130" s="319"/>
      <c r="Q130" s="319"/>
      <c r="R130" s="319"/>
      <c r="S130" s="319"/>
      <c r="T130" s="319"/>
      <c r="U130" s="319"/>
      <c r="V130" s="319"/>
      <c r="W130" s="319"/>
      <c r="X130" s="319"/>
      <c r="Y130" s="319"/>
      <c r="Z130" s="319"/>
      <c r="AA130" s="319"/>
      <c r="AB130" s="319"/>
      <c r="AC130" s="319"/>
      <c r="AD130" s="319"/>
      <c r="AE130" s="319"/>
      <c r="AF130" s="319"/>
      <c r="AG130" s="319"/>
      <c r="AH130" s="320"/>
    </row>
    <row r="131" spans="2:34" x14ac:dyDescent="0.2">
      <c r="B131" s="321"/>
      <c r="C131" s="353" t="s">
        <v>853</v>
      </c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322"/>
    </row>
    <row r="132" spans="2:34" ht="18.75" customHeight="1" x14ac:dyDescent="0.2">
      <c r="B132" s="321"/>
      <c r="C132" s="355" t="s">
        <v>314</v>
      </c>
      <c r="D132" s="620" t="s">
        <v>893</v>
      </c>
      <c r="E132" s="620"/>
      <c r="F132" s="620"/>
      <c r="G132" s="620"/>
      <c r="H132" s="620"/>
      <c r="I132" s="620"/>
      <c r="J132" s="620"/>
      <c r="K132" s="620"/>
      <c r="L132" s="620"/>
      <c r="M132" s="620" t="s">
        <v>894</v>
      </c>
      <c r="N132" s="620"/>
      <c r="O132" s="620"/>
      <c r="P132" s="620"/>
      <c r="Q132" s="620"/>
      <c r="R132" s="620"/>
      <c r="S132" s="620"/>
      <c r="T132" s="620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322"/>
    </row>
    <row r="133" spans="2:34" ht="53.25" customHeight="1" x14ac:dyDescent="0.2">
      <c r="B133" s="321"/>
      <c r="C133" s="354" t="s">
        <v>165</v>
      </c>
      <c r="D133" s="326" t="s">
        <v>849</v>
      </c>
      <c r="E133" s="326" t="s">
        <v>848</v>
      </c>
      <c r="F133" s="350" t="s">
        <v>852</v>
      </c>
      <c r="G133" s="326" t="s">
        <v>847</v>
      </c>
      <c r="H133" s="326" t="s">
        <v>846</v>
      </c>
      <c r="I133" s="351" t="s">
        <v>845</v>
      </c>
      <c r="J133" s="350" t="s">
        <v>842</v>
      </c>
      <c r="K133" s="326" t="s">
        <v>884</v>
      </c>
      <c r="L133" s="351" t="s">
        <v>844</v>
      </c>
      <c r="M133" s="326" t="s">
        <v>885</v>
      </c>
      <c r="N133" s="326" t="s">
        <v>886</v>
      </c>
      <c r="O133" s="326" t="s">
        <v>887</v>
      </c>
      <c r="P133" s="326" t="s">
        <v>851</v>
      </c>
      <c r="Q133" s="350" t="s">
        <v>842</v>
      </c>
      <c r="R133" s="351" t="s">
        <v>843</v>
      </c>
      <c r="S133" s="352" t="s">
        <v>884</v>
      </c>
      <c r="T133" s="351" t="s">
        <v>844</v>
      </c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322"/>
    </row>
    <row r="134" spans="2:34" x14ac:dyDescent="0.2">
      <c r="B134" s="321"/>
      <c r="C134" s="400" t="s">
        <v>854</v>
      </c>
      <c r="D134" s="401">
        <f>'6. HTS Register'!$K5</f>
        <v>0</v>
      </c>
      <c r="E134" s="401">
        <f>'6. HTS Register'!$K6</f>
        <v>0</v>
      </c>
      <c r="F134" s="402">
        <f>'6. HTS Register'!$K7</f>
        <v>0</v>
      </c>
      <c r="G134" s="401">
        <f>'6. HTS Register'!$K8</f>
        <v>0</v>
      </c>
      <c r="H134" s="401">
        <f>'6. HTS Register'!$K9</f>
        <v>0</v>
      </c>
      <c r="I134" s="401">
        <f>'6. HTS Register'!$K10</f>
        <v>0</v>
      </c>
      <c r="J134" s="402">
        <f>'6. HTS Register'!$K11</f>
        <v>0</v>
      </c>
      <c r="K134" s="401">
        <f>'6. HTS Register'!$K12</f>
        <v>0</v>
      </c>
      <c r="L134" s="402">
        <f>'6. HTS Register'!$K13</f>
        <v>0</v>
      </c>
      <c r="M134" s="401">
        <f>'6. HTS Register'!$K14</f>
        <v>0</v>
      </c>
      <c r="N134" s="401">
        <f>'6. HTS Register'!$K15</f>
        <v>0</v>
      </c>
      <c r="O134" s="401">
        <f>'6. HTS Register'!$K16</f>
        <v>0</v>
      </c>
      <c r="P134" s="401">
        <f>'6. HTS Register'!$K17</f>
        <v>0</v>
      </c>
      <c r="Q134" s="402">
        <f>'6. HTS Register'!$K18</f>
        <v>0</v>
      </c>
      <c r="R134" s="402">
        <f>'6. HTS Register'!$K19</f>
        <v>0</v>
      </c>
      <c r="S134" s="401">
        <f>'6. HTS Register'!$K20</f>
        <v>0</v>
      </c>
      <c r="T134" s="402">
        <f>'6. HTS Register'!$K21</f>
        <v>0</v>
      </c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322"/>
    </row>
    <row r="135" spans="2:34" x14ac:dyDescent="0.2">
      <c r="B135" s="321"/>
      <c r="C135" s="442"/>
      <c r="D135" s="443"/>
      <c r="E135" s="444">
        <f>IFERROR(E134/D134,0)</f>
        <v>0</v>
      </c>
      <c r="F135" s="445"/>
      <c r="G135" s="444">
        <f>IFERROR(G134/E134,0)</f>
        <v>0</v>
      </c>
      <c r="H135" s="444">
        <f>IFERROR(H134/G134,0)</f>
        <v>0</v>
      </c>
      <c r="I135" s="445">
        <f>J134</f>
        <v>0</v>
      </c>
      <c r="J135" s="443"/>
      <c r="K135" s="445">
        <f>L134</f>
        <v>0</v>
      </c>
      <c r="L135" s="445"/>
      <c r="M135" s="443"/>
      <c r="N135" s="443"/>
      <c r="O135" s="445">
        <f>IFERROR(O134/N134,0)</f>
        <v>0</v>
      </c>
      <c r="P135" s="445">
        <f>IFERROR(P134/O134,0)</f>
        <v>0</v>
      </c>
      <c r="Q135" s="443"/>
      <c r="R135" s="445"/>
      <c r="S135" s="445">
        <f>IFERROR(S134/P134,0)</f>
        <v>0</v>
      </c>
      <c r="T135" s="445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322"/>
    </row>
    <row r="136" spans="2:34" x14ac:dyDescent="0.2">
      <c r="B136" s="321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322"/>
    </row>
    <row r="137" spans="2:34" x14ac:dyDescent="0.2">
      <c r="B137" s="321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322"/>
    </row>
    <row r="138" spans="2:34" x14ac:dyDescent="0.2">
      <c r="B138" s="321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322"/>
    </row>
    <row r="139" spans="2:34" x14ac:dyDescent="0.2">
      <c r="B139" s="321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322"/>
    </row>
    <row r="140" spans="2:34" x14ac:dyDescent="0.2">
      <c r="B140" s="321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322"/>
    </row>
    <row r="141" spans="2:34" x14ac:dyDescent="0.2">
      <c r="B141" s="321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322"/>
    </row>
    <row r="142" spans="2:34" x14ac:dyDescent="0.2">
      <c r="B142" s="321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322"/>
    </row>
    <row r="143" spans="2:34" x14ac:dyDescent="0.2">
      <c r="B143" s="321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322"/>
    </row>
    <row r="144" spans="2:34" x14ac:dyDescent="0.2">
      <c r="B144" s="321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322"/>
    </row>
    <row r="145" spans="1:34" x14ac:dyDescent="0.2">
      <c r="B145" s="321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322"/>
    </row>
    <row r="146" spans="1:34" x14ac:dyDescent="0.2">
      <c r="B146" s="321"/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322"/>
    </row>
    <row r="147" spans="1:34" x14ac:dyDescent="0.2">
      <c r="B147" s="321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322"/>
    </row>
    <row r="148" spans="1:34" x14ac:dyDescent="0.2">
      <c r="B148" s="321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322"/>
    </row>
    <row r="149" spans="1:34" x14ac:dyDescent="0.2">
      <c r="B149" s="321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322"/>
    </row>
    <row r="150" spans="1:34" x14ac:dyDescent="0.2">
      <c r="B150" s="321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322"/>
    </row>
    <row r="151" spans="1:34" x14ac:dyDescent="0.2">
      <c r="B151" s="321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322"/>
    </row>
    <row r="152" spans="1:34" x14ac:dyDescent="0.2">
      <c r="B152" s="321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322"/>
    </row>
    <row r="153" spans="1:34" x14ac:dyDescent="0.2">
      <c r="B153" s="321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322"/>
    </row>
    <row r="154" spans="1:34" x14ac:dyDescent="0.2">
      <c r="B154" s="321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322"/>
    </row>
    <row r="155" spans="1:34" ht="15" thickBot="1" x14ac:dyDescent="0.25">
      <c r="B155" s="323"/>
      <c r="C155" s="324"/>
      <c r="D155" s="324"/>
      <c r="E155" s="324"/>
      <c r="F155" s="324"/>
      <c r="G155" s="324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  <c r="T155" s="324"/>
      <c r="U155" s="324"/>
      <c r="V155" s="324"/>
      <c r="W155" s="324"/>
      <c r="X155" s="324"/>
      <c r="Y155" s="324"/>
      <c r="Z155" s="324"/>
      <c r="AA155" s="324"/>
      <c r="AB155" s="324"/>
      <c r="AC155" s="324"/>
      <c r="AD155" s="324"/>
      <c r="AE155" s="324"/>
      <c r="AF155" s="324"/>
      <c r="AG155" s="324"/>
      <c r="AH155" s="325"/>
    </row>
    <row r="159" spans="1:34" ht="15.75" x14ac:dyDescent="0.2">
      <c r="A159" s="610" t="s">
        <v>1013</v>
      </c>
      <c r="B159" s="610"/>
      <c r="C159" s="610"/>
      <c r="D159" s="610"/>
    </row>
    <row r="160" spans="1:34" x14ac:dyDescent="0.2">
      <c r="A160" s="436" t="s">
        <v>1014</v>
      </c>
      <c r="B160" s="437"/>
      <c r="C160" s="436" t="s">
        <v>165</v>
      </c>
      <c r="D160" s="438" t="s">
        <v>992</v>
      </c>
    </row>
    <row r="161" spans="1:4" ht="25.5" x14ac:dyDescent="0.2">
      <c r="A161" s="439">
        <v>7</v>
      </c>
      <c r="B161" s="611" t="s">
        <v>1015</v>
      </c>
      <c r="C161" s="440" t="s">
        <v>999</v>
      </c>
      <c r="D161" s="441">
        <f>'5. eMTCT Register'!P7</f>
        <v>0</v>
      </c>
    </row>
    <row r="162" spans="1:4" ht="25.5" x14ac:dyDescent="0.2">
      <c r="A162" s="439">
        <v>19</v>
      </c>
      <c r="B162" s="611"/>
      <c r="C162" s="440" t="s">
        <v>1000</v>
      </c>
      <c r="D162" s="441">
        <f>'5. eMTCT Register'!Q7</f>
        <v>0</v>
      </c>
    </row>
    <row r="163" spans="1:4" ht="25.5" x14ac:dyDescent="0.2">
      <c r="A163" s="439">
        <v>6</v>
      </c>
      <c r="B163" s="611"/>
      <c r="C163" s="440" t="s">
        <v>1001</v>
      </c>
      <c r="D163" s="441">
        <f>'5. eMTCT Register'!R7</f>
        <v>0</v>
      </c>
    </row>
    <row r="164" spans="1:4" ht="25.5" x14ac:dyDescent="0.2">
      <c r="A164" s="439">
        <v>9</v>
      </c>
      <c r="B164" s="611"/>
      <c r="C164" s="440" t="s">
        <v>1002</v>
      </c>
      <c r="D164" s="441">
        <f>'5. eMTCT Register'!S7</f>
        <v>0</v>
      </c>
    </row>
    <row r="165" spans="1:4" x14ac:dyDescent="0.2">
      <c r="A165" s="439">
        <v>15</v>
      </c>
      <c r="B165" s="611"/>
      <c r="C165" s="440" t="s">
        <v>1003</v>
      </c>
      <c r="D165" s="441">
        <f>'5. eMTCT Register'!T7</f>
        <v>0</v>
      </c>
    </row>
    <row r="166" spans="1:4" ht="25.5" x14ac:dyDescent="0.2">
      <c r="A166" s="439">
        <v>19</v>
      </c>
      <c r="B166" s="611" t="s">
        <v>1016</v>
      </c>
      <c r="C166" s="440" t="s">
        <v>1000</v>
      </c>
      <c r="D166" s="441">
        <f>'5. eMTCT Register'!U7</f>
        <v>0</v>
      </c>
    </row>
    <row r="167" spans="1:4" ht="38.25" x14ac:dyDescent="0.2">
      <c r="A167" s="439">
        <v>18</v>
      </c>
      <c r="B167" s="611"/>
      <c r="C167" s="440" t="s">
        <v>1004</v>
      </c>
      <c r="D167" s="441">
        <f>'5. eMTCT Register'!V7</f>
        <v>0</v>
      </c>
    </row>
    <row r="168" spans="1:4" ht="25.5" x14ac:dyDescent="0.2">
      <c r="A168" s="439">
        <v>22</v>
      </c>
      <c r="B168" s="611"/>
      <c r="C168" s="440" t="s">
        <v>1005</v>
      </c>
      <c r="D168" s="441">
        <f>'5. eMTCT Register'!W7</f>
        <v>0</v>
      </c>
    </row>
    <row r="169" spans="1:4" ht="25.5" x14ac:dyDescent="0.2">
      <c r="A169" s="439">
        <v>21</v>
      </c>
      <c r="B169" s="611"/>
      <c r="C169" s="440" t="s">
        <v>1006</v>
      </c>
      <c r="D169" s="441">
        <f>'5. eMTCT Register'!X7</f>
        <v>0</v>
      </c>
    </row>
    <row r="170" spans="1:4" ht="25.5" x14ac:dyDescent="0.2">
      <c r="A170" s="439">
        <v>26</v>
      </c>
      <c r="B170" s="611" t="s">
        <v>1017</v>
      </c>
      <c r="C170" s="440" t="s">
        <v>1007</v>
      </c>
      <c r="D170" s="441">
        <f>'5. eMTCT Register'!Y7</f>
        <v>0</v>
      </c>
    </row>
    <row r="171" spans="1:4" ht="25.5" x14ac:dyDescent="0.2">
      <c r="A171" s="439">
        <v>25</v>
      </c>
      <c r="B171" s="611"/>
      <c r="C171" s="440" t="s">
        <v>1008</v>
      </c>
      <c r="D171" s="441">
        <f>'5. eMTCT Register'!Z7</f>
        <v>0</v>
      </c>
    </row>
    <row r="172" spans="1:4" ht="25.5" x14ac:dyDescent="0.2">
      <c r="A172" s="439">
        <v>28</v>
      </c>
      <c r="B172" s="611"/>
      <c r="C172" s="440" t="s">
        <v>1009</v>
      </c>
      <c r="D172" s="441">
        <f>'5. eMTCT Register'!AA7</f>
        <v>0</v>
      </c>
    </row>
    <row r="173" spans="1:4" ht="25.5" x14ac:dyDescent="0.2">
      <c r="A173" s="439">
        <v>32</v>
      </c>
      <c r="B173" s="611" t="s">
        <v>1018</v>
      </c>
      <c r="C173" s="440" t="s">
        <v>1010</v>
      </c>
      <c r="D173" s="441">
        <f>'5. eMTCT Register'!AB7</f>
        <v>0</v>
      </c>
    </row>
    <row r="174" spans="1:4" ht="38.25" x14ac:dyDescent="0.2">
      <c r="A174" s="439">
        <v>31</v>
      </c>
      <c r="B174" s="611"/>
      <c r="C174" s="440" t="s">
        <v>1011</v>
      </c>
      <c r="D174" s="441">
        <f>'5. eMTCT Register'!AC7</f>
        <v>0</v>
      </c>
    </row>
    <row r="175" spans="1:4" ht="25.5" x14ac:dyDescent="0.2">
      <c r="A175" s="439">
        <v>37</v>
      </c>
      <c r="B175" s="611"/>
      <c r="C175" s="440" t="s">
        <v>1012</v>
      </c>
      <c r="D175" s="441">
        <f>'5. eMTCT Register'!AD7</f>
        <v>0</v>
      </c>
    </row>
    <row r="177" spans="2:4" ht="25.5" x14ac:dyDescent="0.2">
      <c r="B177" s="609" t="s">
        <v>89</v>
      </c>
      <c r="C177" s="440" t="s">
        <v>859</v>
      </c>
      <c r="D177" s="403">
        <f>'C. Summary'!F9</f>
        <v>0</v>
      </c>
    </row>
    <row r="178" spans="2:4" ht="25.5" x14ac:dyDescent="0.2">
      <c r="B178" s="609"/>
      <c r="C178" s="440" t="s">
        <v>860</v>
      </c>
      <c r="D178" s="403">
        <f>'C. Summary'!F10</f>
        <v>0</v>
      </c>
    </row>
    <row r="179" spans="2:4" x14ac:dyDescent="0.2">
      <c r="B179" s="609"/>
      <c r="C179" s="440" t="s">
        <v>1019</v>
      </c>
      <c r="D179" s="403">
        <f>'C. Summary'!F11</f>
        <v>0</v>
      </c>
    </row>
    <row r="180" spans="2:4" ht="25.5" x14ac:dyDescent="0.2">
      <c r="B180" s="609" t="s">
        <v>1021</v>
      </c>
      <c r="C180" s="440" t="s">
        <v>859</v>
      </c>
      <c r="D180" s="403">
        <f>'C. Summary'!F33</f>
        <v>0</v>
      </c>
    </row>
    <row r="181" spans="2:4" ht="25.5" x14ac:dyDescent="0.2">
      <c r="B181" s="609"/>
      <c r="C181" s="440" t="s">
        <v>860</v>
      </c>
      <c r="D181" s="403">
        <f>'C. Summary'!F34</f>
        <v>0</v>
      </c>
    </row>
    <row r="182" spans="2:4" x14ac:dyDescent="0.2">
      <c r="B182" s="609"/>
      <c r="C182" s="440" t="s">
        <v>1019</v>
      </c>
      <c r="D182" s="403">
        <f>'C. Summary'!F35</f>
        <v>0</v>
      </c>
    </row>
    <row r="183" spans="2:4" ht="25.5" x14ac:dyDescent="0.2">
      <c r="B183" s="609" t="s">
        <v>318</v>
      </c>
      <c r="C183" s="440" t="s">
        <v>859</v>
      </c>
      <c r="D183" s="403">
        <f>'C. Summary'!F53</f>
        <v>0</v>
      </c>
    </row>
    <row r="184" spans="2:4" ht="25.5" x14ac:dyDescent="0.2">
      <c r="B184" s="609"/>
      <c r="C184" s="440" t="s">
        <v>860</v>
      </c>
      <c r="D184" s="403">
        <f>'C. Summary'!F54</f>
        <v>0</v>
      </c>
    </row>
    <row r="185" spans="2:4" x14ac:dyDescent="0.2">
      <c r="B185" s="609"/>
      <c r="C185" s="440" t="s">
        <v>1019</v>
      </c>
      <c r="D185" s="403">
        <f>'C. Summary'!F55</f>
        <v>0</v>
      </c>
    </row>
  </sheetData>
  <mergeCells count="47">
    <mergeCell ref="Y4:AA4"/>
    <mergeCell ref="AB3:AD3"/>
    <mergeCell ref="AB4:AD4"/>
    <mergeCell ref="F3:I3"/>
    <mergeCell ref="F4:I4"/>
    <mergeCell ref="Q4:T4"/>
    <mergeCell ref="Q3:T3"/>
    <mergeCell ref="Y3:AA3"/>
    <mergeCell ref="T59:U59"/>
    <mergeCell ref="U85:W85"/>
    <mergeCell ref="X85:Y85"/>
    <mergeCell ref="W59:Y59"/>
    <mergeCell ref="Z59:AE59"/>
    <mergeCell ref="D132:L132"/>
    <mergeCell ref="M132:T132"/>
    <mergeCell ref="D111:N111"/>
    <mergeCell ref="AE7:AG7"/>
    <mergeCell ref="D7:G7"/>
    <mergeCell ref="Z7:AD7"/>
    <mergeCell ref="X33:Z33"/>
    <mergeCell ref="AA33:AB33"/>
    <mergeCell ref="Z85:AD85"/>
    <mergeCell ref="D85:G85"/>
    <mergeCell ref="H85:L85"/>
    <mergeCell ref="N85:T85"/>
    <mergeCell ref="D59:F59"/>
    <mergeCell ref="G59:I59"/>
    <mergeCell ref="J59:P59"/>
    <mergeCell ref="Q59:R59"/>
    <mergeCell ref="W7:X7"/>
    <mergeCell ref="U7:V7"/>
    <mergeCell ref="D33:G33"/>
    <mergeCell ref="H33:N33"/>
    <mergeCell ref="O33:Q33"/>
    <mergeCell ref="R33:S33"/>
    <mergeCell ref="I7:L7"/>
    <mergeCell ref="M7:P7"/>
    <mergeCell ref="Q7:R7"/>
    <mergeCell ref="S7:T7"/>
    <mergeCell ref="B177:B179"/>
    <mergeCell ref="B180:B182"/>
    <mergeCell ref="B183:B185"/>
    <mergeCell ref="A159:D159"/>
    <mergeCell ref="B161:B165"/>
    <mergeCell ref="B166:B169"/>
    <mergeCell ref="B170:B172"/>
    <mergeCell ref="B173:B175"/>
  </mergeCells>
  <phoneticPr fontId="20" type="noConversion"/>
  <pageMargins left="0.2" right="0" top="0.25" bottom="0" header="0.3" footer="0.3"/>
  <pageSetup scale="48" fitToHeight="0" orientation="landscape" r:id="rId1"/>
  <rowBreaks count="2" manualBreakCount="2">
    <brk id="56" max="34" man="1"/>
    <brk id="128" max="34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79998168889431442"/>
    <pageSetUpPr fitToPage="1"/>
  </sheetPr>
  <dimension ref="B1:AK84"/>
  <sheetViews>
    <sheetView showGridLines="0" tabSelected="1" view="pageBreakPreview" zoomScale="85" zoomScaleNormal="100" zoomScaleSheetLayoutView="85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E17" sqref="E17"/>
    </sheetView>
  </sheetViews>
  <sheetFormatPr defaultRowHeight="19.5" x14ac:dyDescent="0.25"/>
  <cols>
    <col min="1" max="1" width="1.140625" style="376" customWidth="1"/>
    <col min="2" max="2" width="11.85546875" style="385" customWidth="1"/>
    <col min="3" max="3" width="128.140625" style="376" customWidth="1"/>
    <col min="4" max="5" width="26.140625" style="385" customWidth="1"/>
    <col min="6" max="6" width="22.5703125" style="385" customWidth="1"/>
    <col min="7" max="7" width="9.140625" style="386" hidden="1" customWidth="1"/>
    <col min="8" max="36" width="9.140625" style="386"/>
    <col min="37" max="16384" width="9.140625" style="376"/>
  </cols>
  <sheetData>
    <row r="1" spans="2:34" ht="21.75" x14ac:dyDescent="0.25">
      <c r="B1" s="427" t="s">
        <v>180</v>
      </c>
      <c r="C1" s="428" t="s">
        <v>116</v>
      </c>
      <c r="D1" s="429" t="s">
        <v>993</v>
      </c>
      <c r="E1" s="429" t="s">
        <v>994</v>
      </c>
      <c r="F1" s="429" t="s">
        <v>900</v>
      </c>
      <c r="G1" s="631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  <c r="V1" s="632"/>
      <c r="W1" s="632"/>
      <c r="X1" s="632"/>
      <c r="Y1" s="632"/>
      <c r="Z1" s="632"/>
      <c r="AA1" s="632"/>
      <c r="AB1" s="632"/>
      <c r="AC1" s="632"/>
      <c r="AD1" s="632"/>
      <c r="AE1" s="632"/>
      <c r="AF1" s="632"/>
      <c r="AG1" s="632"/>
      <c r="AH1" s="632"/>
    </row>
    <row r="2" spans="2:34" x14ac:dyDescent="0.25">
      <c r="B2" s="424" t="s">
        <v>117</v>
      </c>
      <c r="C2" s="424"/>
      <c r="D2" s="425"/>
      <c r="E2" s="425"/>
      <c r="F2" s="426"/>
      <c r="G2" s="631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632"/>
      <c r="AH2" s="632"/>
    </row>
    <row r="3" spans="2:34" x14ac:dyDescent="0.25">
      <c r="B3" s="377">
        <v>1</v>
      </c>
      <c r="C3" s="378" t="s">
        <v>813</v>
      </c>
      <c r="D3" s="356">
        <f>'7. Response Rates'!F15</f>
        <v>0</v>
      </c>
      <c r="E3" s="423">
        <f>'7. Response Rates'!F14</f>
        <v>0</v>
      </c>
      <c r="F3" s="447">
        <f>IFERROR(D3/E3,0)</f>
        <v>0</v>
      </c>
    </row>
    <row r="4" spans="2:34" x14ac:dyDescent="0.25">
      <c r="B4" s="377">
        <v>2</v>
      </c>
      <c r="C4" s="378" t="s">
        <v>856</v>
      </c>
      <c r="D4" s="356">
        <f>'1. ADULTS'!D157</f>
        <v>0</v>
      </c>
      <c r="E4" s="423">
        <f>'1. ADULTS'!C157</f>
        <v>0</v>
      </c>
      <c r="F4" s="447">
        <f t="shared" ref="F4:F67" si="0">IFERROR(D4/E4,0)</f>
        <v>0</v>
      </c>
    </row>
    <row r="5" spans="2:34" x14ac:dyDescent="0.25">
      <c r="B5" s="377">
        <v>3</v>
      </c>
      <c r="C5" s="361" t="s">
        <v>814</v>
      </c>
      <c r="D5" s="356">
        <f>'7. Response Rates'!F13</f>
        <v>0</v>
      </c>
      <c r="E5" s="423">
        <f>'7. Response Rates'!F12</f>
        <v>0</v>
      </c>
      <c r="F5" s="447">
        <f t="shared" si="0"/>
        <v>0</v>
      </c>
    </row>
    <row r="6" spans="2:34" hidden="1" x14ac:dyDescent="0.25">
      <c r="B6" s="377">
        <v>4</v>
      </c>
      <c r="C6" s="329" t="s">
        <v>815</v>
      </c>
      <c r="D6" s="356">
        <f>'7. Response Rates'!F15</f>
        <v>0</v>
      </c>
      <c r="E6" s="423">
        <f>'7. Response Rates'!G15</f>
        <v>0</v>
      </c>
      <c r="F6" s="447">
        <f t="shared" si="0"/>
        <v>0</v>
      </c>
    </row>
    <row r="7" spans="2:34" x14ac:dyDescent="0.25">
      <c r="B7" s="377">
        <v>4</v>
      </c>
      <c r="C7" s="361" t="s">
        <v>857</v>
      </c>
      <c r="D7" s="356">
        <f>'7. Response Rates'!F21</f>
        <v>0</v>
      </c>
      <c r="E7" s="423">
        <f>'7. Response Rates'!G21</f>
        <v>0</v>
      </c>
      <c r="F7" s="447">
        <f t="shared" si="0"/>
        <v>0</v>
      </c>
    </row>
    <row r="8" spans="2:34" x14ac:dyDescent="0.25">
      <c r="B8" s="377">
        <v>5</v>
      </c>
      <c r="C8" s="361" t="s">
        <v>858</v>
      </c>
      <c r="D8" s="356">
        <f>'7. Response Rates'!F22</f>
        <v>0</v>
      </c>
      <c r="E8" s="423">
        <f>'7. Response Rates'!G22</f>
        <v>0</v>
      </c>
      <c r="F8" s="447">
        <f t="shared" si="0"/>
        <v>0</v>
      </c>
    </row>
    <row r="9" spans="2:34" x14ac:dyDescent="0.25">
      <c r="B9" s="377">
        <v>6</v>
      </c>
      <c r="C9" s="362" t="s">
        <v>859</v>
      </c>
      <c r="D9" s="356">
        <f>'7. Response Rates'!F25</f>
        <v>0</v>
      </c>
      <c r="E9" s="423">
        <f>'7. Response Rates'!G25</f>
        <v>0</v>
      </c>
      <c r="F9" s="447">
        <f t="shared" si="0"/>
        <v>0</v>
      </c>
    </row>
    <row r="10" spans="2:34" x14ac:dyDescent="0.25">
      <c r="B10" s="377">
        <v>7</v>
      </c>
      <c r="C10" s="362" t="s">
        <v>860</v>
      </c>
      <c r="D10" s="356">
        <f>'7. Response Rates'!F27</f>
        <v>0</v>
      </c>
      <c r="E10" s="423">
        <f>'7. Response Rates'!G27</f>
        <v>0</v>
      </c>
      <c r="F10" s="447">
        <f t="shared" si="0"/>
        <v>0</v>
      </c>
    </row>
    <row r="11" spans="2:34" x14ac:dyDescent="0.25">
      <c r="B11" s="377">
        <v>8</v>
      </c>
      <c r="C11" s="362" t="s">
        <v>1019</v>
      </c>
      <c r="D11" s="356">
        <f>'7. Response Rates'!F28</f>
        <v>0</v>
      </c>
      <c r="E11" s="423">
        <f>'7. Response Rates'!G28</f>
        <v>0</v>
      </c>
      <c r="F11" s="447">
        <f t="shared" si="0"/>
        <v>0</v>
      </c>
    </row>
    <row r="12" spans="2:34" x14ac:dyDescent="0.25">
      <c r="B12" s="377">
        <v>9</v>
      </c>
      <c r="C12" s="361" t="s">
        <v>861</v>
      </c>
      <c r="D12" s="356">
        <f>'7. Response Rates'!F16</f>
        <v>0</v>
      </c>
      <c r="E12" s="423">
        <f>'7. Response Rates'!G16</f>
        <v>0</v>
      </c>
      <c r="F12" s="447">
        <f t="shared" si="0"/>
        <v>0</v>
      </c>
    </row>
    <row r="13" spans="2:34" x14ac:dyDescent="0.25">
      <c r="B13" s="377">
        <v>10</v>
      </c>
      <c r="C13" s="361" t="s">
        <v>862</v>
      </c>
      <c r="D13" s="356">
        <f>'7. Response Rates'!F18</f>
        <v>0</v>
      </c>
      <c r="E13" s="423">
        <f>'7. Response Rates'!G18</f>
        <v>0</v>
      </c>
      <c r="F13" s="447">
        <f t="shared" si="0"/>
        <v>0</v>
      </c>
    </row>
    <row r="14" spans="2:34" x14ac:dyDescent="0.25">
      <c r="B14" s="377">
        <v>11</v>
      </c>
      <c r="C14" s="361" t="s">
        <v>816</v>
      </c>
      <c r="D14" s="356">
        <f>'7. Response Rates'!F19</f>
        <v>0</v>
      </c>
      <c r="E14" s="423">
        <f>'7. Response Rates'!G19</f>
        <v>0</v>
      </c>
      <c r="F14" s="447">
        <f t="shared" si="0"/>
        <v>0</v>
      </c>
    </row>
    <row r="15" spans="2:34" x14ac:dyDescent="0.25">
      <c r="B15" s="377">
        <v>12</v>
      </c>
      <c r="C15" s="361" t="s">
        <v>817</v>
      </c>
      <c r="D15" s="356">
        <f>'7. Response Rates'!F20</f>
        <v>0</v>
      </c>
      <c r="E15" s="423">
        <f>'7. Response Rates'!G20</f>
        <v>0</v>
      </c>
      <c r="F15" s="447">
        <f t="shared" si="0"/>
        <v>0</v>
      </c>
    </row>
    <row r="16" spans="2:34" x14ac:dyDescent="0.25">
      <c r="B16" s="377">
        <v>13</v>
      </c>
      <c r="C16" s="361" t="s">
        <v>863</v>
      </c>
      <c r="D16" s="356">
        <f>'7. Response Rates'!F29</f>
        <v>0</v>
      </c>
      <c r="E16" s="423">
        <f>'7. Response Rates'!G29</f>
        <v>0</v>
      </c>
      <c r="F16" s="447">
        <f t="shared" si="0"/>
        <v>0</v>
      </c>
    </row>
    <row r="17" spans="2:6" x14ac:dyDescent="0.25">
      <c r="B17" s="377">
        <v>14</v>
      </c>
      <c r="C17" s="361" t="s">
        <v>864</v>
      </c>
      <c r="D17" s="356">
        <f>'7. Response Rates'!F31</f>
        <v>0</v>
      </c>
      <c r="E17" s="423">
        <f>'7. Response Rates'!F31</f>
        <v>0</v>
      </c>
      <c r="F17" s="447">
        <f t="shared" si="0"/>
        <v>0</v>
      </c>
    </row>
    <row r="18" spans="2:6" x14ac:dyDescent="0.25">
      <c r="B18" s="377">
        <v>15</v>
      </c>
      <c r="C18" s="361" t="s">
        <v>865</v>
      </c>
      <c r="D18" s="356">
        <f>'7. Response Rates'!F32</f>
        <v>0</v>
      </c>
      <c r="E18" s="423">
        <f>'7. Response Rates'!G32</f>
        <v>0</v>
      </c>
      <c r="F18" s="447">
        <f t="shared" si="0"/>
        <v>0</v>
      </c>
    </row>
    <row r="19" spans="2:6" x14ac:dyDescent="0.25">
      <c r="B19" s="377">
        <v>16</v>
      </c>
      <c r="C19" s="361" t="s">
        <v>866</v>
      </c>
      <c r="D19" s="356">
        <f>'7. Response Rates'!F33</f>
        <v>0</v>
      </c>
      <c r="E19" s="423">
        <f>'7. Response Rates'!G33</f>
        <v>0</v>
      </c>
      <c r="F19" s="447">
        <f t="shared" si="0"/>
        <v>0</v>
      </c>
    </row>
    <row r="20" spans="2:6" x14ac:dyDescent="0.25">
      <c r="B20" s="377">
        <v>17</v>
      </c>
      <c r="C20" s="361" t="s">
        <v>867</v>
      </c>
      <c r="D20" s="356">
        <f>'7. Response Rates'!F36</f>
        <v>0</v>
      </c>
      <c r="E20" s="423">
        <f>'7. Response Rates'!F34</f>
        <v>0</v>
      </c>
      <c r="F20" s="447">
        <f t="shared" si="0"/>
        <v>0</v>
      </c>
    </row>
    <row r="21" spans="2:6" x14ac:dyDescent="0.25">
      <c r="B21" s="377">
        <v>18</v>
      </c>
      <c r="C21" s="361" t="s">
        <v>868</v>
      </c>
      <c r="D21" s="356">
        <f>'7. Response Rates'!F38</f>
        <v>0</v>
      </c>
      <c r="E21" s="423">
        <f>'7. Response Rates'!F37</f>
        <v>0</v>
      </c>
      <c r="F21" s="447">
        <f t="shared" si="0"/>
        <v>0</v>
      </c>
    </row>
    <row r="22" spans="2:6" x14ac:dyDescent="0.25">
      <c r="B22" s="377">
        <v>19</v>
      </c>
      <c r="C22" s="361" t="s">
        <v>818</v>
      </c>
      <c r="D22" s="356">
        <f>'7. Response Rates'!F39</f>
        <v>0</v>
      </c>
      <c r="E22" s="423">
        <f>'7. Response Rates'!G39</f>
        <v>0</v>
      </c>
      <c r="F22" s="447">
        <f t="shared" si="0"/>
        <v>0</v>
      </c>
    </row>
    <row r="23" spans="2:6" x14ac:dyDescent="0.25">
      <c r="B23" s="377">
        <v>20</v>
      </c>
      <c r="C23" s="361" t="s">
        <v>819</v>
      </c>
      <c r="D23" s="356">
        <f>'7. Response Rates'!F41</f>
        <v>0</v>
      </c>
      <c r="E23" s="423">
        <f>'7. Response Rates'!F40</f>
        <v>0</v>
      </c>
      <c r="F23" s="447">
        <f t="shared" si="0"/>
        <v>0</v>
      </c>
    </row>
    <row r="24" spans="2:6" x14ac:dyDescent="0.25">
      <c r="B24" s="424" t="s">
        <v>119</v>
      </c>
      <c r="C24" s="425"/>
      <c r="D24" s="425"/>
      <c r="E24" s="425"/>
      <c r="F24" s="430"/>
    </row>
    <row r="25" spans="2:6" x14ac:dyDescent="0.25">
      <c r="B25" s="377">
        <v>1</v>
      </c>
      <c r="C25" s="361" t="s">
        <v>820</v>
      </c>
      <c r="D25" s="328">
        <f>'2. PAEDIATRICS'!D157</f>
        <v>0</v>
      </c>
      <c r="E25" s="328">
        <f>'2. PAEDIATRICS'!C157</f>
        <v>0</v>
      </c>
      <c r="F25" s="447">
        <f t="shared" si="0"/>
        <v>0</v>
      </c>
    </row>
    <row r="26" spans="2:6" x14ac:dyDescent="0.25">
      <c r="B26" s="377">
        <v>2</v>
      </c>
      <c r="C26" s="361" t="s">
        <v>814</v>
      </c>
      <c r="D26" s="328">
        <f>'7. Response Rates'!L13</f>
        <v>0</v>
      </c>
      <c r="E26" s="328">
        <f>'7. Response Rates'!L12</f>
        <v>0</v>
      </c>
      <c r="F26" s="447">
        <f t="shared" si="0"/>
        <v>0</v>
      </c>
    </row>
    <row r="27" spans="2:6" x14ac:dyDescent="0.25">
      <c r="B27" s="377">
        <v>3</v>
      </c>
      <c r="C27" s="361" t="s">
        <v>815</v>
      </c>
      <c r="D27" s="328">
        <f>'7. Response Rates'!L16</f>
        <v>0</v>
      </c>
      <c r="E27" s="328">
        <f>'7. Response Rates'!L15</f>
        <v>0</v>
      </c>
      <c r="F27" s="447">
        <f t="shared" si="0"/>
        <v>0</v>
      </c>
    </row>
    <row r="28" spans="2:6" x14ac:dyDescent="0.25">
      <c r="B28" s="377">
        <v>4</v>
      </c>
      <c r="C28" s="363" t="s">
        <v>857</v>
      </c>
      <c r="D28" s="328">
        <f>'7. Response Rates'!L22</f>
        <v>0</v>
      </c>
      <c r="E28" s="328">
        <f>'7. Response Rates'!M22</f>
        <v>0</v>
      </c>
      <c r="F28" s="447">
        <f t="shared" si="0"/>
        <v>0</v>
      </c>
    </row>
    <row r="29" spans="2:6" x14ac:dyDescent="0.25">
      <c r="B29" s="377">
        <v>5</v>
      </c>
      <c r="C29" s="363" t="s">
        <v>858</v>
      </c>
      <c r="D29" s="328">
        <f>'7. Response Rates'!L23</f>
        <v>0</v>
      </c>
      <c r="E29" s="328">
        <f>'7. Response Rates'!M23</f>
        <v>0</v>
      </c>
      <c r="F29" s="447">
        <f t="shared" si="0"/>
        <v>0</v>
      </c>
    </row>
    <row r="30" spans="2:6" x14ac:dyDescent="0.25">
      <c r="B30" s="377">
        <v>6</v>
      </c>
      <c r="C30" s="363" t="s">
        <v>821</v>
      </c>
      <c r="D30" s="328">
        <f>'7. Response Rates'!L24</f>
        <v>0</v>
      </c>
      <c r="E30" s="328">
        <f>'7. Response Rates'!M24</f>
        <v>0</v>
      </c>
      <c r="F30" s="447">
        <f t="shared" si="0"/>
        <v>0</v>
      </c>
    </row>
    <row r="31" spans="2:6" x14ac:dyDescent="0.25">
      <c r="B31" s="377">
        <v>7</v>
      </c>
      <c r="C31" s="363" t="s">
        <v>822</v>
      </c>
      <c r="D31" s="328">
        <f>'7. Response Rates'!L25</f>
        <v>0</v>
      </c>
      <c r="E31" s="328">
        <f>'7. Response Rates'!M25</f>
        <v>0</v>
      </c>
      <c r="F31" s="447">
        <f t="shared" si="0"/>
        <v>0</v>
      </c>
    </row>
    <row r="32" spans="2:6" x14ac:dyDescent="0.25">
      <c r="B32" s="377">
        <v>8</v>
      </c>
      <c r="C32" s="363" t="s">
        <v>823</v>
      </c>
      <c r="D32" s="328">
        <f>'7. Response Rates'!L26</f>
        <v>0</v>
      </c>
      <c r="E32" s="328">
        <f>'7. Response Rates'!M26</f>
        <v>0</v>
      </c>
      <c r="F32" s="447">
        <f t="shared" si="0"/>
        <v>0</v>
      </c>
    </row>
    <row r="33" spans="2:6" x14ac:dyDescent="0.25">
      <c r="B33" s="377">
        <v>9</v>
      </c>
      <c r="C33" s="446" t="s">
        <v>824</v>
      </c>
      <c r="D33" s="328">
        <f>'7. Response Rates'!L27</f>
        <v>0</v>
      </c>
      <c r="E33" s="328">
        <f>'7. Response Rates'!M27</f>
        <v>0</v>
      </c>
      <c r="F33" s="447">
        <f t="shared" si="0"/>
        <v>0</v>
      </c>
    </row>
    <row r="34" spans="2:6" x14ac:dyDescent="0.25">
      <c r="B34" s="377">
        <v>10</v>
      </c>
      <c r="C34" s="446" t="s">
        <v>990</v>
      </c>
      <c r="D34" s="328">
        <f>'7. Response Rates'!L30</f>
        <v>0</v>
      </c>
      <c r="E34" s="328">
        <f>'7. Response Rates'!M30</f>
        <v>0</v>
      </c>
      <c r="F34" s="447">
        <f t="shared" si="0"/>
        <v>0</v>
      </c>
    </row>
    <row r="35" spans="2:6" x14ac:dyDescent="0.25">
      <c r="B35" s="377">
        <v>11</v>
      </c>
      <c r="C35" s="446" t="s">
        <v>826</v>
      </c>
      <c r="D35" s="328">
        <f>'7. Response Rates'!L31</f>
        <v>0</v>
      </c>
      <c r="E35" s="328">
        <f>'7. Response Rates'!M31</f>
        <v>0</v>
      </c>
      <c r="F35" s="447">
        <f t="shared" si="0"/>
        <v>0</v>
      </c>
    </row>
    <row r="36" spans="2:6" x14ac:dyDescent="0.25">
      <c r="B36" s="377">
        <v>12</v>
      </c>
      <c r="C36" s="363" t="s">
        <v>895</v>
      </c>
      <c r="D36" s="328">
        <f>'7. Response Rates'!L17</f>
        <v>0</v>
      </c>
      <c r="E36" s="328">
        <f>'7. Response Rates'!M17</f>
        <v>0</v>
      </c>
      <c r="F36" s="447">
        <f t="shared" si="0"/>
        <v>0</v>
      </c>
    </row>
    <row r="37" spans="2:6" x14ac:dyDescent="0.25">
      <c r="B37" s="377">
        <v>13</v>
      </c>
      <c r="C37" s="363" t="s">
        <v>862</v>
      </c>
      <c r="D37" s="328">
        <f>'7. Response Rates'!L19</f>
        <v>0</v>
      </c>
      <c r="E37" s="328">
        <f>'7. Response Rates'!M19</f>
        <v>0</v>
      </c>
      <c r="F37" s="447">
        <f t="shared" si="0"/>
        <v>0</v>
      </c>
    </row>
    <row r="38" spans="2:6" x14ac:dyDescent="0.25">
      <c r="B38" s="377">
        <v>14</v>
      </c>
      <c r="C38" s="363" t="s">
        <v>827</v>
      </c>
      <c r="D38" s="328">
        <f>'7. Response Rates'!L21</f>
        <v>0</v>
      </c>
      <c r="E38" s="328">
        <f>'7. Response Rates'!M21</f>
        <v>0</v>
      </c>
      <c r="F38" s="447">
        <f t="shared" si="0"/>
        <v>0</v>
      </c>
    </row>
    <row r="39" spans="2:6" x14ac:dyDescent="0.25">
      <c r="B39" s="377">
        <v>15</v>
      </c>
      <c r="C39" s="363" t="s">
        <v>896</v>
      </c>
      <c r="D39" s="328">
        <f>'7. Response Rates'!L33</f>
        <v>0</v>
      </c>
      <c r="E39" s="328">
        <f>'7. Response Rates'!M33</f>
        <v>0</v>
      </c>
      <c r="F39" s="447">
        <f t="shared" si="0"/>
        <v>0</v>
      </c>
    </row>
    <row r="40" spans="2:6" x14ac:dyDescent="0.25">
      <c r="B40" s="377">
        <v>16</v>
      </c>
      <c r="C40" s="363" t="s">
        <v>864</v>
      </c>
      <c r="D40" s="328">
        <f>'7. Response Rates'!L34</f>
        <v>0</v>
      </c>
      <c r="E40" s="328">
        <f>'7. Response Rates'!M34</f>
        <v>0</v>
      </c>
      <c r="F40" s="447">
        <f t="shared" si="0"/>
        <v>0</v>
      </c>
    </row>
    <row r="41" spans="2:6" x14ac:dyDescent="0.25">
      <c r="B41" s="377">
        <v>17</v>
      </c>
      <c r="C41" s="363" t="s">
        <v>897</v>
      </c>
      <c r="D41" s="328">
        <f>'7. Response Rates'!L36</f>
        <v>0</v>
      </c>
      <c r="E41" s="328">
        <f>'7. Response Rates'!L35</f>
        <v>0</v>
      </c>
      <c r="F41" s="447">
        <f t="shared" si="0"/>
        <v>0</v>
      </c>
    </row>
    <row r="42" spans="2:6" x14ac:dyDescent="0.25">
      <c r="B42" s="431" t="s">
        <v>318</v>
      </c>
      <c r="C42" s="431"/>
      <c r="D42" s="432"/>
      <c r="E42" s="432"/>
      <c r="F42" s="432"/>
    </row>
    <row r="43" spans="2:6" x14ac:dyDescent="0.25">
      <c r="B43" s="377">
        <v>1</v>
      </c>
      <c r="C43" s="361" t="s">
        <v>828</v>
      </c>
      <c r="D43" s="328">
        <f>'3. ADOLESCENTS'!D157</f>
        <v>0</v>
      </c>
      <c r="E43" s="328">
        <f>'3. ADOLESCENTS'!C157</f>
        <v>0</v>
      </c>
      <c r="F43" s="447">
        <f t="shared" si="0"/>
        <v>0</v>
      </c>
    </row>
    <row r="44" spans="2:6" x14ac:dyDescent="0.25">
      <c r="B44" s="377">
        <v>2</v>
      </c>
      <c r="C44" s="361" t="s">
        <v>814</v>
      </c>
      <c r="D44" s="328">
        <f>'7. Response Rates'!R13</f>
        <v>0</v>
      </c>
      <c r="E44" s="328">
        <f>'7. Response Rates'!R12</f>
        <v>0</v>
      </c>
      <c r="F44" s="447">
        <f t="shared" si="0"/>
        <v>0</v>
      </c>
    </row>
    <row r="45" spans="2:6" x14ac:dyDescent="0.25">
      <c r="B45" s="377">
        <v>3</v>
      </c>
      <c r="C45" s="361" t="s">
        <v>876</v>
      </c>
      <c r="D45" s="328">
        <f>'7. Response Rates'!R15</f>
        <v>0</v>
      </c>
      <c r="E45" s="328">
        <f>'7. Response Rates'!R14</f>
        <v>0</v>
      </c>
      <c r="F45" s="447">
        <f t="shared" si="0"/>
        <v>0</v>
      </c>
    </row>
    <row r="46" spans="2:6" x14ac:dyDescent="0.25">
      <c r="B46" s="377">
        <v>4</v>
      </c>
      <c r="C46" s="363" t="s">
        <v>875</v>
      </c>
      <c r="D46" s="328">
        <f>'7. Response Rates'!R16</f>
        <v>0</v>
      </c>
      <c r="E46" s="328">
        <f>'7. Response Rates'!S16</f>
        <v>0</v>
      </c>
      <c r="F46" s="447">
        <f t="shared" si="0"/>
        <v>0</v>
      </c>
    </row>
    <row r="47" spans="2:6" x14ac:dyDescent="0.25">
      <c r="B47" s="377">
        <v>5</v>
      </c>
      <c r="C47" s="363" t="s">
        <v>874</v>
      </c>
      <c r="D47" s="328">
        <f>'7. Response Rates'!R18</f>
        <v>0</v>
      </c>
      <c r="E47" s="328">
        <f>'7. Response Rates'!S18</f>
        <v>0</v>
      </c>
      <c r="F47" s="447">
        <f t="shared" si="0"/>
        <v>0</v>
      </c>
    </row>
    <row r="48" spans="2:6" x14ac:dyDescent="0.25">
      <c r="B48" s="377">
        <v>6</v>
      </c>
      <c r="C48" s="363" t="s">
        <v>827</v>
      </c>
      <c r="D48" s="328">
        <f>'7. Response Rates'!R20</f>
        <v>0</v>
      </c>
      <c r="E48" s="328">
        <f>'7. Response Rates'!S20</f>
        <v>0</v>
      </c>
      <c r="F48" s="447">
        <f t="shared" si="0"/>
        <v>0</v>
      </c>
    </row>
    <row r="49" spans="2:37" x14ac:dyDescent="0.25">
      <c r="B49" s="377">
        <v>7</v>
      </c>
      <c r="C49" s="363" t="s">
        <v>829</v>
      </c>
      <c r="D49" s="328">
        <f>'7. Response Rates'!R22</f>
        <v>0</v>
      </c>
      <c r="E49" s="328">
        <f>'7. Response Rates'!S22</f>
        <v>0</v>
      </c>
      <c r="F49" s="447">
        <f t="shared" si="0"/>
        <v>0</v>
      </c>
    </row>
    <row r="50" spans="2:37" x14ac:dyDescent="0.25">
      <c r="B50" s="377">
        <v>8</v>
      </c>
      <c r="C50" s="363" t="s">
        <v>830</v>
      </c>
      <c r="D50" s="328">
        <f>'7. Response Rates'!R23</f>
        <v>0</v>
      </c>
      <c r="E50" s="328">
        <f>'7. Response Rates'!S23</f>
        <v>0</v>
      </c>
      <c r="F50" s="447">
        <f t="shared" si="0"/>
        <v>0</v>
      </c>
    </row>
    <row r="51" spans="2:37" x14ac:dyDescent="0.25">
      <c r="B51" s="377">
        <v>9</v>
      </c>
      <c r="C51" s="363" t="s">
        <v>831</v>
      </c>
      <c r="D51" s="328">
        <f>'7. Response Rates'!R24</f>
        <v>0</v>
      </c>
      <c r="E51" s="328">
        <f>'7. Response Rates'!S24</f>
        <v>0</v>
      </c>
      <c r="F51" s="447">
        <f t="shared" si="0"/>
        <v>0</v>
      </c>
    </row>
    <row r="52" spans="2:37" x14ac:dyDescent="0.25">
      <c r="B52" s="377">
        <v>10</v>
      </c>
      <c r="C52" s="363" t="s">
        <v>832</v>
      </c>
      <c r="D52" s="328">
        <f>'7. Response Rates'!R25</f>
        <v>0</v>
      </c>
      <c r="E52" s="328">
        <f>'7. Response Rates'!S25</f>
        <v>0</v>
      </c>
      <c r="F52" s="447">
        <f t="shared" si="0"/>
        <v>0</v>
      </c>
    </row>
    <row r="53" spans="2:37" x14ac:dyDescent="0.25">
      <c r="B53" s="377">
        <v>11</v>
      </c>
      <c r="C53" s="446" t="s">
        <v>833</v>
      </c>
      <c r="D53" s="328">
        <f>'7. Response Rates'!R27</f>
        <v>0</v>
      </c>
      <c r="E53" s="328">
        <f>'7. Response Rates'!S27</f>
        <v>0</v>
      </c>
      <c r="F53" s="447">
        <f t="shared" si="0"/>
        <v>0</v>
      </c>
    </row>
    <row r="54" spans="2:37" x14ac:dyDescent="0.25">
      <c r="B54" s="377">
        <v>12</v>
      </c>
      <c r="C54" s="446" t="s">
        <v>991</v>
      </c>
      <c r="D54" s="328">
        <f>'7. Response Rates'!R29</f>
        <v>0</v>
      </c>
      <c r="E54" s="328">
        <f>'7. Response Rates'!S29</f>
        <v>0</v>
      </c>
      <c r="F54" s="447">
        <f t="shared" si="0"/>
        <v>0</v>
      </c>
    </row>
    <row r="55" spans="2:37" x14ac:dyDescent="0.25">
      <c r="B55" s="377">
        <v>13</v>
      </c>
      <c r="C55" s="446" t="s">
        <v>835</v>
      </c>
      <c r="D55" s="328">
        <f>'7. Response Rates'!R30</f>
        <v>0</v>
      </c>
      <c r="E55" s="328">
        <f>'7. Response Rates'!S30</f>
        <v>0</v>
      </c>
      <c r="F55" s="447">
        <f t="shared" si="0"/>
        <v>0</v>
      </c>
    </row>
    <row r="56" spans="2:37" x14ac:dyDescent="0.25">
      <c r="B56" s="377">
        <v>14</v>
      </c>
      <c r="C56" s="361" t="s">
        <v>836</v>
      </c>
      <c r="D56" s="328">
        <f>'7. Response Rates'!R31</f>
        <v>0</v>
      </c>
      <c r="E56" s="328">
        <f>'7. Response Rates'!S31</f>
        <v>0</v>
      </c>
      <c r="F56" s="447">
        <f t="shared" si="0"/>
        <v>0</v>
      </c>
    </row>
    <row r="57" spans="2:37" x14ac:dyDescent="0.25">
      <c r="B57" s="377">
        <v>15</v>
      </c>
      <c r="C57" s="361" t="s">
        <v>877</v>
      </c>
      <c r="D57" s="328">
        <f>'7. Response Rates'!R33</f>
        <v>0</v>
      </c>
      <c r="E57" s="328">
        <f>'7. Response Rates'!S33</f>
        <v>0</v>
      </c>
      <c r="F57" s="447">
        <f t="shared" si="0"/>
        <v>0</v>
      </c>
    </row>
    <row r="58" spans="2:37" x14ac:dyDescent="0.25">
      <c r="B58" s="377">
        <v>16</v>
      </c>
      <c r="C58" s="361" t="s">
        <v>837</v>
      </c>
      <c r="D58" s="328">
        <f>'3. ADOLESCENTS'!AA157</f>
        <v>0</v>
      </c>
      <c r="E58" s="328">
        <f>'3. ADOLESCENTS'!Z157</f>
        <v>0</v>
      </c>
      <c r="F58" s="447">
        <f t="shared" si="0"/>
        <v>0</v>
      </c>
    </row>
    <row r="59" spans="2:37" x14ac:dyDescent="0.25">
      <c r="B59" s="377">
        <v>17</v>
      </c>
      <c r="C59" s="363" t="s">
        <v>838</v>
      </c>
      <c r="D59" s="328">
        <f>'7. Response Rates'!R36</f>
        <v>0</v>
      </c>
      <c r="E59" s="328">
        <f>'7. Response Rates'!S36</f>
        <v>0</v>
      </c>
      <c r="F59" s="447">
        <f t="shared" si="0"/>
        <v>0</v>
      </c>
    </row>
    <row r="60" spans="2:37" x14ac:dyDescent="0.25">
      <c r="B60" s="377">
        <v>18</v>
      </c>
      <c r="C60" s="363" t="s">
        <v>839</v>
      </c>
      <c r="D60" s="328">
        <f>'7. Response Rates'!R37</f>
        <v>0</v>
      </c>
      <c r="E60" s="328">
        <f>'7. Response Rates'!S37</f>
        <v>0</v>
      </c>
      <c r="F60" s="447">
        <f t="shared" si="0"/>
        <v>0</v>
      </c>
      <c r="AK60" s="385"/>
    </row>
    <row r="61" spans="2:37" x14ac:dyDescent="0.25">
      <c r="B61" s="425" t="s">
        <v>878</v>
      </c>
      <c r="C61" s="425"/>
      <c r="D61" s="425"/>
      <c r="E61" s="425"/>
      <c r="F61" s="425"/>
    </row>
    <row r="62" spans="2:37" x14ac:dyDescent="0.25">
      <c r="B62" s="377">
        <v>3.1</v>
      </c>
      <c r="C62" s="362" t="s">
        <v>124</v>
      </c>
      <c r="D62" s="328">
        <f>'5. eMTCT Register'!L6</f>
        <v>0</v>
      </c>
      <c r="E62" s="328">
        <f>'5. eMTCT Register'!L7</f>
        <v>0</v>
      </c>
      <c r="F62" s="447">
        <f t="shared" si="0"/>
        <v>0</v>
      </c>
    </row>
    <row r="63" spans="2:37" x14ac:dyDescent="0.25">
      <c r="B63" s="377">
        <v>3.2</v>
      </c>
      <c r="C63" s="362" t="s">
        <v>126</v>
      </c>
      <c r="D63" s="328">
        <f>'5. eMTCT Register'!L9</f>
        <v>0</v>
      </c>
      <c r="E63" s="328">
        <f>'5. eMTCT Register'!L10</f>
        <v>0</v>
      </c>
      <c r="F63" s="447">
        <f t="shared" si="0"/>
        <v>0</v>
      </c>
    </row>
    <row r="64" spans="2:37" x14ac:dyDescent="0.25">
      <c r="B64" s="377">
        <v>3.3</v>
      </c>
      <c r="C64" s="362" t="s">
        <v>37</v>
      </c>
      <c r="D64" s="328">
        <f>'5. eMTCT Register'!L12</f>
        <v>0</v>
      </c>
      <c r="E64" s="328">
        <f>'5. eMTCT Register'!L13</f>
        <v>0</v>
      </c>
      <c r="F64" s="447">
        <f t="shared" si="0"/>
        <v>0</v>
      </c>
    </row>
    <row r="65" spans="2:6" x14ac:dyDescent="0.25">
      <c r="B65" s="377">
        <v>3.4</v>
      </c>
      <c r="C65" s="362" t="s">
        <v>131</v>
      </c>
      <c r="D65" s="328">
        <f>'5. eMTCT Register'!L15</f>
        <v>0</v>
      </c>
      <c r="E65" s="328">
        <f>'5. eMTCT Register'!L16</f>
        <v>0</v>
      </c>
      <c r="F65" s="447">
        <f t="shared" si="0"/>
        <v>0</v>
      </c>
    </row>
    <row r="66" spans="2:6" x14ac:dyDescent="0.25">
      <c r="B66" s="377">
        <v>3.5</v>
      </c>
      <c r="C66" s="362" t="s">
        <v>132</v>
      </c>
      <c r="D66" s="328">
        <f>'5. eMTCT Register'!L18</f>
        <v>0</v>
      </c>
      <c r="E66" s="328">
        <f>'5. eMTCT Register'!L19</f>
        <v>0</v>
      </c>
      <c r="F66" s="447">
        <f t="shared" si="0"/>
        <v>0</v>
      </c>
    </row>
    <row r="67" spans="2:6" ht="20.25" thickBot="1" x14ac:dyDescent="0.3">
      <c r="B67" s="380">
        <v>3.6</v>
      </c>
      <c r="C67" s="364" t="s">
        <v>135</v>
      </c>
      <c r="D67" s="357">
        <f>'5. eMTCT Register'!L21</f>
        <v>0</v>
      </c>
      <c r="E67" s="357">
        <f>'5. eMTCT Register'!L22</f>
        <v>0</v>
      </c>
      <c r="F67" s="447">
        <f t="shared" si="0"/>
        <v>0</v>
      </c>
    </row>
    <row r="68" spans="2:6" x14ac:dyDescent="0.25">
      <c r="B68" s="381">
        <v>3.7</v>
      </c>
      <c r="C68" s="503" t="s">
        <v>869</v>
      </c>
      <c r="D68" s="359"/>
      <c r="E68" s="359"/>
      <c r="F68" s="447">
        <f t="shared" ref="F68:F74" si="1">IFERROR(D68/E68,0)</f>
        <v>0</v>
      </c>
    </row>
    <row r="69" spans="2:6" ht="20.25" thickBot="1" x14ac:dyDescent="0.3">
      <c r="B69" s="382">
        <v>3.8</v>
      </c>
      <c r="C69" s="504" t="s">
        <v>870</v>
      </c>
      <c r="D69" s="360"/>
      <c r="E69" s="360"/>
      <c r="F69" s="447">
        <f t="shared" si="1"/>
        <v>0</v>
      </c>
    </row>
    <row r="70" spans="2:6" x14ac:dyDescent="0.25">
      <c r="B70" s="383">
        <v>3.9</v>
      </c>
      <c r="C70" s="365" t="s">
        <v>136</v>
      </c>
      <c r="D70" s="358">
        <f>'5. eMTCT Register'!L25</f>
        <v>0</v>
      </c>
      <c r="E70" s="358">
        <f>'5. eMTCT Register'!L26</f>
        <v>0</v>
      </c>
      <c r="F70" s="447">
        <f t="shared" si="1"/>
        <v>0</v>
      </c>
    </row>
    <row r="71" spans="2:6" x14ac:dyDescent="0.25">
      <c r="B71" s="379">
        <v>3.1</v>
      </c>
      <c r="C71" s="362" t="s">
        <v>138</v>
      </c>
      <c r="D71" s="328">
        <f>'5. eMTCT Register'!L28</f>
        <v>0</v>
      </c>
      <c r="E71" s="328">
        <f>'5. eMTCT Register'!L29</f>
        <v>0</v>
      </c>
      <c r="F71" s="447">
        <f t="shared" si="1"/>
        <v>0</v>
      </c>
    </row>
    <row r="72" spans="2:6" x14ac:dyDescent="0.25">
      <c r="B72" s="379">
        <v>3.11</v>
      </c>
      <c r="C72" s="362" t="s">
        <v>141</v>
      </c>
      <c r="D72" s="328">
        <f>'5. eMTCT Register'!L31</f>
        <v>0</v>
      </c>
      <c r="E72" s="328">
        <f>'5. eMTCT Register'!L32</f>
        <v>0</v>
      </c>
      <c r="F72" s="447">
        <f t="shared" si="1"/>
        <v>0</v>
      </c>
    </row>
    <row r="73" spans="2:6" x14ac:dyDescent="0.25">
      <c r="B73" s="379">
        <v>3.12</v>
      </c>
      <c r="C73" s="362" t="s">
        <v>143</v>
      </c>
      <c r="D73" s="328">
        <f>'5. eMTCT Register'!L34</f>
        <v>0</v>
      </c>
      <c r="E73" s="328">
        <f>'5. eMTCT Register'!L35</f>
        <v>0</v>
      </c>
      <c r="F73" s="447">
        <f t="shared" si="1"/>
        <v>0</v>
      </c>
    </row>
    <row r="74" spans="2:6" x14ac:dyDescent="0.25">
      <c r="B74" s="379">
        <v>3.13</v>
      </c>
      <c r="C74" s="362" t="s">
        <v>144</v>
      </c>
      <c r="D74" s="328">
        <f>'5. eMTCT Register'!L37</f>
        <v>0</v>
      </c>
      <c r="E74" s="328">
        <f>'5. eMTCT Register'!L38</f>
        <v>0</v>
      </c>
      <c r="F74" s="447">
        <f t="shared" si="1"/>
        <v>0</v>
      </c>
    </row>
    <row r="75" spans="2:6" x14ac:dyDescent="0.25">
      <c r="B75" s="433" t="s">
        <v>121</v>
      </c>
      <c r="C75" s="425"/>
      <c r="D75" s="425"/>
      <c r="E75" s="425"/>
      <c r="F75" s="425"/>
    </row>
    <row r="76" spans="2:6" x14ac:dyDescent="0.25">
      <c r="B76" s="388">
        <v>1</v>
      </c>
      <c r="C76" s="362" t="s">
        <v>888</v>
      </c>
      <c r="D76" s="384">
        <f>'6. HTS Register'!K6</f>
        <v>0</v>
      </c>
      <c r="E76" s="384">
        <f>'6. HTS Register'!K5</f>
        <v>0</v>
      </c>
      <c r="F76" s="447">
        <f t="shared" ref="F76:F80" si="2">IFERROR(D76/E76,0)</f>
        <v>0</v>
      </c>
    </row>
    <row r="77" spans="2:6" x14ac:dyDescent="0.25">
      <c r="B77" s="388">
        <v>2</v>
      </c>
      <c r="C77" s="362" t="s">
        <v>840</v>
      </c>
      <c r="D77" s="384">
        <f>'6. HTS Register'!K9</f>
        <v>0</v>
      </c>
      <c r="E77" s="384">
        <f>'6. HTS Register'!K8</f>
        <v>0</v>
      </c>
      <c r="F77" s="447">
        <f t="shared" si="2"/>
        <v>0</v>
      </c>
    </row>
    <row r="78" spans="2:6" x14ac:dyDescent="0.25">
      <c r="B78" s="388">
        <v>3</v>
      </c>
      <c r="C78" s="362" t="s">
        <v>891</v>
      </c>
      <c r="D78" s="384">
        <f>'6. HTS Register'!K10</f>
        <v>0</v>
      </c>
      <c r="E78" s="384">
        <f>'6. HTS Register'!K9</f>
        <v>0</v>
      </c>
      <c r="F78" s="447">
        <f t="shared" si="2"/>
        <v>0</v>
      </c>
    </row>
    <row r="79" spans="2:6" x14ac:dyDescent="0.25">
      <c r="B79" s="388">
        <v>4</v>
      </c>
      <c r="C79" s="362" t="s">
        <v>889</v>
      </c>
      <c r="D79" s="384">
        <f>'6. HTS Register'!K12</f>
        <v>0</v>
      </c>
      <c r="E79" s="384">
        <f>'6. HTS Register'!K10</f>
        <v>0</v>
      </c>
      <c r="F79" s="447">
        <f t="shared" si="2"/>
        <v>0</v>
      </c>
    </row>
    <row r="80" spans="2:6" x14ac:dyDescent="0.25">
      <c r="B80" s="388">
        <v>5</v>
      </c>
      <c r="C80" s="362" t="s">
        <v>890</v>
      </c>
      <c r="D80" s="384">
        <f>'6. HTS Register'!K9</f>
        <v>0</v>
      </c>
      <c r="E80" s="384">
        <f>'6. HTS Register'!K8</f>
        <v>0</v>
      </c>
      <c r="F80" s="447">
        <f t="shared" si="2"/>
        <v>0</v>
      </c>
    </row>
    <row r="81" spans="2:7" x14ac:dyDescent="0.25">
      <c r="B81" s="388">
        <v>6</v>
      </c>
      <c r="C81" s="362" t="s">
        <v>879</v>
      </c>
      <c r="D81" s="384">
        <f>'6. HTS Register'!K14</f>
        <v>0</v>
      </c>
      <c r="E81" s="384">
        <f>'6. HTS Register'!K10</f>
        <v>0</v>
      </c>
      <c r="F81" s="412" t="str">
        <f>"1:"&amp;G81</f>
        <v>1:1</v>
      </c>
      <c r="G81" s="413">
        <f>IFERROR(ROUNDDOWN(D81/E81,0),1)</f>
        <v>1</v>
      </c>
    </row>
    <row r="82" spans="2:7" x14ac:dyDescent="0.25">
      <c r="B82" s="388">
        <v>7</v>
      </c>
      <c r="C82" s="362" t="s">
        <v>892</v>
      </c>
      <c r="D82" s="384">
        <f>'6. HTS Register'!K16</f>
        <v>0</v>
      </c>
      <c r="E82" s="384">
        <f>'6. HTS Register'!K15</f>
        <v>0</v>
      </c>
      <c r="F82" s="447">
        <f t="shared" ref="F82:F83" si="3">IFERROR(D82/E82,0)</f>
        <v>0</v>
      </c>
    </row>
    <row r="83" spans="2:7" x14ac:dyDescent="0.25">
      <c r="B83" s="388">
        <v>8</v>
      </c>
      <c r="C83" s="362" t="s">
        <v>880</v>
      </c>
      <c r="D83" s="384">
        <f>'6. HTS Register'!K17</f>
        <v>0</v>
      </c>
      <c r="E83" s="384">
        <f>'6. HTS Register'!K16</f>
        <v>0</v>
      </c>
      <c r="F83" s="447">
        <f t="shared" si="3"/>
        <v>0</v>
      </c>
    </row>
    <row r="84" spans="2:7" x14ac:dyDescent="0.25">
      <c r="B84" s="388">
        <v>9</v>
      </c>
      <c r="C84" s="362" t="s">
        <v>881</v>
      </c>
      <c r="D84" s="384">
        <f>D83</f>
        <v>0</v>
      </c>
      <c r="E84" s="384">
        <f>D78</f>
        <v>0</v>
      </c>
      <c r="F84" s="447">
        <f>IFERROR(D84/E84,0)</f>
        <v>0</v>
      </c>
    </row>
  </sheetData>
  <mergeCells count="1">
    <mergeCell ref="G1:AH2"/>
  </mergeCells>
  <conditionalFormatting sqref="F82:F84">
    <cfRule type="cellIs" dxfId="22" priority="1" operator="greaterThanOrEqual">
      <formula>0.3</formula>
    </cfRule>
    <cfRule type="cellIs" dxfId="21" priority="2" operator="between">
      <formula>0.2</formula>
      <formula>0.3</formula>
    </cfRule>
    <cfRule type="cellIs" dxfId="20" priority="3" operator="lessThan">
      <formula>0.2</formula>
    </cfRule>
  </conditionalFormatting>
  <conditionalFormatting sqref="F3:F22">
    <cfRule type="cellIs" dxfId="19" priority="20" operator="greaterThanOrEqual">
      <formula>0.94</formula>
    </cfRule>
    <cfRule type="cellIs" dxfId="18" priority="21" operator="between">
      <formula>0.85</formula>
      <formula>0.94</formula>
    </cfRule>
    <cfRule type="cellIs" dxfId="17" priority="22" operator="between">
      <formula>0.79</formula>
      <formula>0.849</formula>
    </cfRule>
    <cfRule type="cellIs" dxfId="16" priority="23" operator="lessThan">
      <formula>0.79</formula>
    </cfRule>
  </conditionalFormatting>
  <conditionalFormatting sqref="F23">
    <cfRule type="cellIs" dxfId="15" priority="16" operator="greaterThanOrEqual">
      <formula>0.94</formula>
    </cfRule>
    <cfRule type="cellIs" dxfId="14" priority="17" operator="between">
      <formula>0.85</formula>
      <formula>0.94</formula>
    </cfRule>
    <cfRule type="cellIs" dxfId="13" priority="18" operator="between">
      <formula>0.79</formula>
      <formula>0.849</formula>
    </cfRule>
    <cfRule type="cellIs" dxfId="12" priority="19" operator="lessThan">
      <formula>0.79</formula>
    </cfRule>
  </conditionalFormatting>
  <conditionalFormatting sqref="F25:F41">
    <cfRule type="cellIs" dxfId="11" priority="14" operator="greaterThanOrEqual">
      <formula>0.95</formula>
    </cfRule>
    <cfRule type="cellIs" dxfId="10" priority="15" operator="lessThan">
      <formula>0.95</formula>
    </cfRule>
  </conditionalFormatting>
  <conditionalFormatting sqref="F43:F60">
    <cfRule type="cellIs" dxfId="9" priority="10" operator="greaterThanOrEqual">
      <formula>0.94</formula>
    </cfRule>
    <cfRule type="cellIs" dxfId="8" priority="11" operator="between">
      <formula>0.85</formula>
      <formula>0.94</formula>
    </cfRule>
    <cfRule type="cellIs" dxfId="7" priority="12" operator="between">
      <formula>0.79</formula>
      <formula>0.849</formula>
    </cfRule>
    <cfRule type="cellIs" dxfId="6" priority="13" operator="lessThan">
      <formula>0.79</formula>
    </cfRule>
  </conditionalFormatting>
  <conditionalFormatting sqref="F62:F74">
    <cfRule type="cellIs" dxfId="5" priority="8" operator="lessThanOrEqual">
      <formula>0.05</formula>
    </cfRule>
    <cfRule type="cellIs" dxfId="4" priority="9" operator="greaterThan">
      <formula>0.05</formula>
    </cfRule>
  </conditionalFormatting>
  <conditionalFormatting sqref="F76:F80">
    <cfRule type="cellIs" dxfId="3" priority="4" operator="greaterThanOrEqual">
      <formula>0.1</formula>
    </cfRule>
    <cfRule type="cellIs" dxfId="2" priority="5" operator="between">
      <formula>0.08</formula>
      <formula>0.09</formula>
    </cfRule>
    <cfRule type="cellIs" dxfId="1" priority="6" operator="between">
      <formula>0.05</formula>
      <formula>0.07</formula>
    </cfRule>
    <cfRule type="cellIs" dxfId="0" priority="7" operator="lessThan">
      <formula>0.05</formula>
    </cfRule>
  </conditionalFormatting>
  <pageMargins left="0.2" right="0" top="0.5" bottom="0" header="0.3" footer="0.3"/>
  <pageSetup scale="47" fitToHeight="0" orientation="portrait" r:id="rId1"/>
  <rowBreaks count="1" manualBreakCount="1">
    <brk id="41" max="6" man="1"/>
  </rowBreaks>
  <ignoredErrors>
    <ignoredError sqref="F81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66F4-60D9-4C43-A8CA-2E3B81A95289}">
  <sheetPr>
    <tabColor theme="7" tint="0.79998168889431442"/>
  </sheetPr>
  <dimension ref="A1:BN288"/>
  <sheetViews>
    <sheetView showGridLines="0" topLeftCell="A56" zoomScale="40" zoomScaleNormal="40" workbookViewId="0">
      <selection activeCell="BN73" sqref="BN73"/>
    </sheetView>
  </sheetViews>
  <sheetFormatPr defaultColWidth="0" defaultRowHeight="17.25" zeroHeight="1" x14ac:dyDescent="0.25"/>
  <cols>
    <col min="1" max="1" width="9" style="466" customWidth="1"/>
    <col min="2" max="5" width="9.140625" style="467" customWidth="1"/>
    <col min="6" max="6" width="15.5703125" style="467" customWidth="1"/>
    <col min="7" max="64" width="9.140625" style="467" customWidth="1"/>
    <col min="65" max="65" width="5.7109375" style="467" customWidth="1"/>
    <col min="66" max="66" width="9.140625" style="466" customWidth="1"/>
    <col min="67" max="16384" width="9.140625" style="467" hidden="1"/>
  </cols>
  <sheetData>
    <row r="1" spans="1:66" s="463" customFormat="1" ht="44.25" customHeight="1" x14ac:dyDescent="0.25">
      <c r="A1" s="462"/>
      <c r="B1" s="633" t="s">
        <v>979</v>
      </c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633"/>
      <c r="AA1" s="633"/>
      <c r="AB1" s="633"/>
      <c r="AC1" s="633"/>
      <c r="AD1" s="633"/>
      <c r="AE1" s="633"/>
      <c r="AF1" s="633"/>
      <c r="AG1" s="633"/>
      <c r="AH1" s="633"/>
      <c r="AI1" s="633"/>
      <c r="AJ1" s="633"/>
      <c r="AK1" s="633"/>
      <c r="AL1" s="633"/>
      <c r="AM1" s="633"/>
      <c r="AN1" s="633"/>
      <c r="AO1" s="633"/>
      <c r="AP1" s="633"/>
      <c r="AQ1" s="633"/>
      <c r="AR1" s="633"/>
      <c r="AS1" s="633"/>
      <c r="AT1" s="633"/>
      <c r="AU1" s="633"/>
      <c r="AV1" s="633"/>
      <c r="AW1" s="633"/>
      <c r="AX1" s="633"/>
      <c r="AY1" s="633"/>
      <c r="AZ1" s="633"/>
      <c r="BA1" s="633"/>
      <c r="BB1" s="633"/>
      <c r="BC1" s="633"/>
      <c r="BD1" s="633"/>
      <c r="BE1" s="633"/>
      <c r="BF1" s="633"/>
      <c r="BG1" s="633"/>
      <c r="BH1" s="633"/>
      <c r="BI1" s="633"/>
      <c r="BJ1" s="633"/>
      <c r="BK1" s="633"/>
      <c r="BL1" s="633"/>
      <c r="BM1" s="633"/>
      <c r="BN1" s="462"/>
    </row>
    <row r="2" spans="1:66" s="465" customFormat="1" ht="40.5" customHeight="1" x14ac:dyDescent="0.25">
      <c r="A2" s="464"/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635"/>
      <c r="AJ2" s="635"/>
      <c r="AK2" s="635"/>
      <c r="AL2" s="635"/>
      <c r="AM2" s="635"/>
      <c r="AN2" s="635"/>
      <c r="AO2" s="635"/>
      <c r="AP2" s="635"/>
      <c r="AQ2" s="635"/>
      <c r="AR2" s="635"/>
      <c r="AS2" s="635"/>
      <c r="AT2" s="635"/>
      <c r="AU2" s="635"/>
      <c r="AV2" s="635"/>
      <c r="AW2" s="635"/>
      <c r="AX2" s="635"/>
      <c r="AY2" s="635"/>
      <c r="AZ2" s="635"/>
      <c r="BA2" s="635"/>
      <c r="BB2" s="635"/>
      <c r="BC2" s="635"/>
      <c r="BD2" s="635"/>
      <c r="BE2" s="635"/>
      <c r="BF2" s="635"/>
      <c r="BG2" s="635"/>
      <c r="BH2" s="635"/>
      <c r="BI2" s="635"/>
      <c r="BJ2" s="635"/>
      <c r="BK2" s="635"/>
      <c r="BL2" s="635"/>
      <c r="BN2" s="464"/>
    </row>
    <row r="3" spans="1:66" x14ac:dyDescent="0.25"/>
    <row r="4" spans="1:66" x14ac:dyDescent="0.25"/>
    <row r="5" spans="1:66" x14ac:dyDescent="0.25"/>
    <row r="6" spans="1:66" x14ac:dyDescent="0.25"/>
    <row r="7" spans="1:66" x14ac:dyDescent="0.25"/>
    <row r="8" spans="1:66" x14ac:dyDescent="0.25"/>
    <row r="9" spans="1:66" x14ac:dyDescent="0.25"/>
    <row r="10" spans="1:66" x14ac:dyDescent="0.25"/>
    <row r="11" spans="1:66" x14ac:dyDescent="0.25"/>
    <row r="12" spans="1:66" x14ac:dyDescent="0.25"/>
    <row r="13" spans="1:66" x14ac:dyDescent="0.25"/>
    <row r="14" spans="1:66" x14ac:dyDescent="0.25"/>
    <row r="15" spans="1:66" x14ac:dyDescent="0.25"/>
    <row r="16" spans="1:6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1:66" x14ac:dyDescent="0.25"/>
    <row r="34" spans="1:66" x14ac:dyDescent="0.25"/>
    <row r="35" spans="1:66" ht="9" customHeight="1" x14ac:dyDescent="0.25"/>
    <row r="36" spans="1:66" s="463" customFormat="1" ht="44.25" customHeight="1" x14ac:dyDescent="0.25">
      <c r="A36" s="462"/>
      <c r="B36" s="633" t="s">
        <v>983</v>
      </c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633"/>
      <c r="AI36" s="633"/>
      <c r="AJ36" s="633"/>
      <c r="AK36" s="633"/>
      <c r="AL36" s="633"/>
      <c r="AM36" s="633"/>
      <c r="AN36" s="633"/>
      <c r="AO36" s="633"/>
      <c r="AP36" s="633"/>
      <c r="AQ36" s="633"/>
      <c r="AR36" s="633"/>
      <c r="AS36" s="633"/>
      <c r="AT36" s="633"/>
      <c r="AU36" s="633"/>
      <c r="AV36" s="633"/>
      <c r="AW36" s="633"/>
      <c r="AX36" s="633"/>
      <c r="AY36" s="633"/>
      <c r="AZ36" s="633"/>
      <c r="BA36" s="633"/>
      <c r="BB36" s="633"/>
      <c r="BC36" s="633"/>
      <c r="BD36" s="633"/>
      <c r="BE36" s="633"/>
      <c r="BF36" s="633"/>
      <c r="BG36" s="633"/>
      <c r="BH36" s="633"/>
      <c r="BI36" s="633"/>
      <c r="BJ36" s="633"/>
      <c r="BK36" s="633"/>
      <c r="BL36" s="633"/>
      <c r="BM36" s="633"/>
      <c r="BN36" s="462"/>
    </row>
    <row r="37" spans="1:66" s="465" customFormat="1" ht="42.75" customHeight="1" x14ac:dyDescent="0.25">
      <c r="A37" s="464"/>
      <c r="B37" s="635"/>
      <c r="C37" s="635"/>
      <c r="D37" s="635"/>
      <c r="E37" s="635"/>
      <c r="F37" s="635"/>
      <c r="G37" s="635"/>
      <c r="H37" s="635"/>
      <c r="I37" s="635"/>
      <c r="J37" s="635"/>
      <c r="K37" s="635"/>
      <c r="L37" s="635"/>
      <c r="M37" s="635"/>
      <c r="N37" s="635"/>
      <c r="O37" s="635"/>
      <c r="P37" s="635"/>
      <c r="Q37" s="635"/>
      <c r="R37" s="635"/>
      <c r="S37" s="635"/>
      <c r="T37" s="635"/>
      <c r="U37" s="635"/>
      <c r="V37" s="635"/>
      <c r="W37" s="635"/>
      <c r="X37" s="635"/>
      <c r="Y37" s="635"/>
      <c r="Z37" s="635"/>
      <c r="AA37" s="635"/>
      <c r="AB37" s="635"/>
      <c r="AC37" s="635"/>
      <c r="AD37" s="635"/>
      <c r="AE37" s="635"/>
      <c r="AF37" s="635"/>
      <c r="AG37" s="635"/>
      <c r="AH37" s="635"/>
      <c r="AI37" s="635"/>
      <c r="AJ37" s="635"/>
      <c r="AK37" s="635"/>
      <c r="AL37" s="635"/>
      <c r="AM37" s="635"/>
      <c r="AN37" s="635"/>
      <c r="AO37" s="635"/>
      <c r="AP37" s="635"/>
      <c r="AQ37" s="635"/>
      <c r="AR37" s="635"/>
      <c r="AS37" s="635"/>
      <c r="AT37" s="635"/>
      <c r="AU37" s="635"/>
      <c r="AV37" s="635"/>
      <c r="AW37" s="635"/>
      <c r="AX37" s="635"/>
      <c r="AY37" s="635"/>
      <c r="AZ37" s="635"/>
      <c r="BA37" s="635"/>
      <c r="BB37" s="635"/>
      <c r="BC37" s="635"/>
      <c r="BD37" s="635"/>
      <c r="BE37" s="635"/>
      <c r="BF37" s="635"/>
      <c r="BG37" s="635"/>
      <c r="BH37" s="635"/>
      <c r="BI37" s="635"/>
      <c r="BJ37" s="635"/>
      <c r="BK37" s="635"/>
      <c r="BL37" s="635"/>
      <c r="BN37" s="464"/>
    </row>
    <row r="38" spans="1:66" x14ac:dyDescent="0.25"/>
    <row r="39" spans="1:66" x14ac:dyDescent="0.25"/>
    <row r="40" spans="1:66" x14ac:dyDescent="0.25"/>
    <row r="41" spans="1:66" x14ac:dyDescent="0.25"/>
    <row r="42" spans="1:66" x14ac:dyDescent="0.25"/>
    <row r="43" spans="1:66" x14ac:dyDescent="0.25"/>
    <row r="44" spans="1:66" x14ac:dyDescent="0.25"/>
    <row r="45" spans="1:66" x14ac:dyDescent="0.25"/>
    <row r="46" spans="1:66" x14ac:dyDescent="0.25"/>
    <row r="47" spans="1:66" x14ac:dyDescent="0.25"/>
    <row r="48" spans="1:66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spans="1:66" x14ac:dyDescent="0.25"/>
    <row r="66" spans="1:66" x14ac:dyDescent="0.25"/>
    <row r="67" spans="1:66" x14ac:dyDescent="0.25"/>
    <row r="68" spans="1:66" x14ac:dyDescent="0.25"/>
    <row r="69" spans="1:66" x14ac:dyDescent="0.25"/>
    <row r="70" spans="1:66" x14ac:dyDescent="0.25"/>
    <row r="71" spans="1:66" x14ac:dyDescent="0.25"/>
    <row r="72" spans="1:66" x14ac:dyDescent="0.25"/>
    <row r="73" spans="1:66" x14ac:dyDescent="0.25"/>
    <row r="74" spans="1:66" x14ac:dyDescent="0.25"/>
    <row r="75" spans="1:66" x14ac:dyDescent="0.25"/>
    <row r="76" spans="1:66" s="463" customFormat="1" ht="44.25" customHeight="1" x14ac:dyDescent="0.25">
      <c r="A76" s="462"/>
      <c r="B76" s="633" t="s">
        <v>1151</v>
      </c>
      <c r="C76" s="633"/>
      <c r="D76" s="633"/>
      <c r="E76" s="633"/>
      <c r="F76" s="633"/>
      <c r="G76" s="633"/>
      <c r="H76" s="633"/>
      <c r="I76" s="633"/>
      <c r="J76" s="633"/>
      <c r="K76" s="633"/>
      <c r="L76" s="633"/>
      <c r="M76" s="633"/>
      <c r="N76" s="633"/>
      <c r="O76" s="633"/>
      <c r="P76" s="633"/>
      <c r="Q76" s="633"/>
      <c r="R76" s="633"/>
      <c r="S76" s="633"/>
      <c r="T76" s="633"/>
      <c r="U76" s="633"/>
      <c r="V76" s="633"/>
      <c r="W76" s="633"/>
      <c r="X76" s="633"/>
      <c r="Y76" s="633"/>
      <c r="Z76" s="633"/>
      <c r="AA76" s="633"/>
      <c r="AB76" s="633"/>
      <c r="AC76" s="633"/>
      <c r="AD76" s="633"/>
      <c r="AE76" s="633"/>
      <c r="AF76" s="633"/>
      <c r="AG76" s="633"/>
      <c r="AH76" s="633"/>
      <c r="AI76" s="633"/>
      <c r="AJ76" s="633"/>
      <c r="AK76" s="633"/>
      <c r="AL76" s="633"/>
      <c r="AM76" s="633"/>
      <c r="AN76" s="633"/>
      <c r="AO76" s="633"/>
      <c r="AP76" s="633"/>
      <c r="AQ76" s="633"/>
      <c r="AR76" s="633"/>
      <c r="AS76" s="633"/>
      <c r="AT76" s="633"/>
      <c r="AU76" s="633"/>
      <c r="AV76" s="633"/>
      <c r="AW76" s="633"/>
      <c r="AX76" s="633"/>
      <c r="AY76" s="633"/>
      <c r="AZ76" s="633"/>
      <c r="BA76" s="633"/>
      <c r="BB76" s="633"/>
      <c r="BC76" s="633"/>
      <c r="BD76" s="633"/>
      <c r="BE76" s="633"/>
      <c r="BF76" s="633"/>
      <c r="BG76" s="633"/>
      <c r="BH76" s="633"/>
      <c r="BI76" s="633"/>
      <c r="BJ76" s="633"/>
      <c r="BK76" s="633"/>
      <c r="BL76" s="633"/>
      <c r="BM76" s="633"/>
      <c r="BN76" s="462"/>
    </row>
    <row r="77" spans="1:66" s="469" customFormat="1" ht="32.25" customHeight="1" x14ac:dyDescent="0.6">
      <c r="A77" s="468"/>
      <c r="B77" s="634"/>
      <c r="C77" s="634"/>
      <c r="D77" s="634"/>
      <c r="E77" s="634"/>
      <c r="F77" s="634"/>
      <c r="G77" s="634"/>
      <c r="H77" s="634"/>
      <c r="I77" s="634"/>
      <c r="J77" s="634"/>
      <c r="K77" s="634"/>
      <c r="L77" s="634"/>
      <c r="M77" s="634"/>
      <c r="N77" s="634"/>
      <c r="O77" s="634"/>
      <c r="P77" s="634"/>
      <c r="Q77" s="634"/>
      <c r="R77" s="634"/>
      <c r="S77" s="634"/>
      <c r="T77" s="634"/>
      <c r="U77" s="634"/>
      <c r="V77" s="634"/>
      <c r="W77" s="634"/>
      <c r="X77" s="634"/>
      <c r="Y77" s="634"/>
      <c r="Z77" s="634"/>
      <c r="AA77" s="634"/>
      <c r="AB77" s="634"/>
      <c r="AC77" s="634"/>
      <c r="AD77" s="634"/>
      <c r="AE77" s="634"/>
      <c r="AF77" s="634"/>
      <c r="AG77" s="634"/>
      <c r="AH77" s="634"/>
      <c r="AI77" s="634"/>
      <c r="AJ77" s="634"/>
      <c r="AK77" s="634"/>
      <c r="AL77" s="634"/>
      <c r="AM77" s="634"/>
      <c r="AN77" s="634"/>
      <c r="AO77" s="634"/>
      <c r="AP77" s="634"/>
      <c r="AQ77" s="634"/>
      <c r="AR77" s="634"/>
      <c r="AS77" s="634"/>
      <c r="AT77" s="634"/>
      <c r="AU77" s="634"/>
      <c r="AV77" s="634"/>
      <c r="AW77" s="634"/>
      <c r="AX77" s="634"/>
      <c r="AY77" s="634"/>
      <c r="AZ77" s="634"/>
      <c r="BA77" s="634"/>
      <c r="BB77" s="634"/>
      <c r="BC77" s="634"/>
      <c r="BD77" s="634"/>
      <c r="BE77" s="634"/>
      <c r="BF77" s="634"/>
      <c r="BG77" s="634"/>
      <c r="BH77" s="634"/>
      <c r="BI77" s="634"/>
      <c r="BJ77" s="634"/>
      <c r="BK77" s="634"/>
      <c r="BL77" s="634"/>
      <c r="BN77" s="468"/>
    </row>
    <row r="78" spans="1:66" x14ac:dyDescent="0.25"/>
    <row r="79" spans="1:66" x14ac:dyDescent="0.25"/>
    <row r="80" spans="1:66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spans="1:66" x14ac:dyDescent="0.25"/>
    <row r="114" spans="1:66" x14ac:dyDescent="0.25"/>
    <row r="115" spans="1:66" ht="1.5" customHeight="1" x14ac:dyDescent="0.25"/>
    <row r="116" spans="1:66" s="463" customFormat="1" ht="53.25" x14ac:dyDescent="0.25">
      <c r="A116" s="462"/>
      <c r="B116" s="633" t="s">
        <v>984</v>
      </c>
      <c r="C116" s="633"/>
      <c r="D116" s="633"/>
      <c r="E116" s="633"/>
      <c r="F116" s="633"/>
      <c r="G116" s="633"/>
      <c r="H116" s="633"/>
      <c r="I116" s="633"/>
      <c r="J116" s="633"/>
      <c r="K116" s="633"/>
      <c r="L116" s="633"/>
      <c r="M116" s="633"/>
      <c r="N116" s="633"/>
      <c r="O116" s="633"/>
      <c r="P116" s="633"/>
      <c r="Q116" s="633"/>
      <c r="R116" s="633"/>
      <c r="S116" s="633"/>
      <c r="T116" s="633"/>
      <c r="U116" s="633"/>
      <c r="V116" s="633"/>
      <c r="W116" s="633"/>
      <c r="X116" s="633"/>
      <c r="Y116" s="633"/>
      <c r="Z116" s="633"/>
      <c r="AA116" s="633"/>
      <c r="AB116" s="633"/>
      <c r="AC116" s="633"/>
      <c r="AD116" s="633"/>
      <c r="AE116" s="633"/>
      <c r="AF116" s="633"/>
      <c r="AG116" s="633"/>
      <c r="AH116" s="633"/>
      <c r="AI116" s="633"/>
      <c r="AJ116" s="633"/>
      <c r="AK116" s="633"/>
      <c r="AL116" s="633"/>
      <c r="AM116" s="633"/>
      <c r="AN116" s="633"/>
      <c r="AO116" s="633"/>
      <c r="AP116" s="633"/>
      <c r="AQ116" s="633"/>
      <c r="AR116" s="633"/>
      <c r="AS116" s="633"/>
      <c r="AT116" s="633"/>
      <c r="AU116" s="633"/>
      <c r="AV116" s="633"/>
      <c r="AW116" s="633"/>
      <c r="AX116" s="633"/>
      <c r="AY116" s="633"/>
      <c r="AZ116" s="633"/>
      <c r="BA116" s="633"/>
      <c r="BB116" s="633"/>
      <c r="BC116" s="633"/>
      <c r="BD116" s="633"/>
      <c r="BE116" s="633"/>
      <c r="BF116" s="633"/>
      <c r="BG116" s="633"/>
      <c r="BH116" s="633"/>
      <c r="BI116" s="633"/>
      <c r="BJ116" s="633"/>
      <c r="BK116" s="633"/>
      <c r="BL116" s="633"/>
      <c r="BM116" s="633"/>
      <c r="BN116" s="466"/>
    </row>
    <row r="117" spans="1:66" s="471" customFormat="1" ht="5.25" customHeight="1" x14ac:dyDescent="0.25">
      <c r="A117" s="470"/>
      <c r="BN117" s="472"/>
    </row>
    <row r="118" spans="1:66" s="473" customFormat="1" ht="5.25" customHeight="1" x14ac:dyDescent="0.35">
      <c r="A118" s="470"/>
      <c r="M118" s="639" t="s">
        <v>120</v>
      </c>
      <c r="N118" s="639"/>
      <c r="O118" s="639"/>
      <c r="P118" s="639"/>
      <c r="Q118" s="639"/>
      <c r="R118" s="639"/>
      <c r="S118" s="639"/>
      <c r="T118" s="639"/>
      <c r="BN118" s="472"/>
    </row>
    <row r="119" spans="1:66" s="473" customFormat="1" ht="5.25" customHeight="1" x14ac:dyDescent="0.55000000000000004">
      <c r="A119" s="470"/>
      <c r="B119" s="474"/>
      <c r="C119" s="475" t="s">
        <v>120</v>
      </c>
      <c r="D119" s="475"/>
      <c r="E119" s="475"/>
      <c r="F119" s="475"/>
      <c r="G119" s="475"/>
      <c r="H119" s="475"/>
      <c r="I119" s="475"/>
      <c r="J119" s="638" t="s">
        <v>1028</v>
      </c>
      <c r="K119" s="638"/>
      <c r="L119" s="474"/>
      <c r="M119" s="476"/>
      <c r="N119" s="640" t="s">
        <v>1038</v>
      </c>
      <c r="O119" s="640"/>
      <c r="P119" s="640"/>
      <c r="Q119" s="641" t="s">
        <v>1039</v>
      </c>
      <c r="R119" s="641"/>
      <c r="S119" s="641"/>
      <c r="T119" s="641"/>
      <c r="U119" s="474"/>
      <c r="V119" s="476"/>
      <c r="W119" s="640" t="s">
        <v>1046</v>
      </c>
      <c r="X119" s="640"/>
      <c r="Y119" s="640"/>
      <c r="Z119" s="474"/>
      <c r="AA119" s="474"/>
      <c r="BN119" s="472"/>
    </row>
    <row r="120" spans="1:66" s="473" customFormat="1" ht="5.25" customHeight="1" x14ac:dyDescent="0.25">
      <c r="A120" s="470"/>
      <c r="B120" s="474"/>
      <c r="C120" s="477" t="s">
        <v>165</v>
      </c>
      <c r="D120" s="478" t="s">
        <v>1029</v>
      </c>
      <c r="E120" s="477" t="s">
        <v>1030</v>
      </c>
      <c r="F120" s="477" t="s">
        <v>1031</v>
      </c>
      <c r="G120" s="477" t="s">
        <v>1032</v>
      </c>
      <c r="H120" s="477" t="s">
        <v>1033</v>
      </c>
      <c r="I120" s="477" t="s">
        <v>1034</v>
      </c>
      <c r="J120" s="478" t="s">
        <v>1035</v>
      </c>
      <c r="K120" s="478" t="s">
        <v>1036</v>
      </c>
      <c r="L120" s="474"/>
      <c r="M120" s="477" t="s">
        <v>165</v>
      </c>
      <c r="N120" s="478" t="s">
        <v>1040</v>
      </c>
      <c r="O120" s="478" t="s">
        <v>1041</v>
      </c>
      <c r="P120" s="478" t="s">
        <v>1042</v>
      </c>
      <c r="Q120" s="478" t="s">
        <v>83</v>
      </c>
      <c r="R120" s="478" t="s">
        <v>1043</v>
      </c>
      <c r="S120" s="478" t="s">
        <v>1044</v>
      </c>
      <c r="T120" s="478" t="s">
        <v>1045</v>
      </c>
      <c r="U120" s="474"/>
      <c r="V120" s="477" t="s">
        <v>165</v>
      </c>
      <c r="W120" s="478" t="s">
        <v>1047</v>
      </c>
      <c r="X120" s="478" t="s">
        <v>1048</v>
      </c>
      <c r="Y120" s="478" t="s">
        <v>1049</v>
      </c>
      <c r="Z120" s="474"/>
      <c r="AA120" s="474"/>
      <c r="BN120" s="472"/>
    </row>
    <row r="121" spans="1:66" s="473" customFormat="1" ht="5.25" customHeight="1" x14ac:dyDescent="0.55000000000000004">
      <c r="A121" s="470"/>
      <c r="B121" s="474"/>
      <c r="C121" s="475" t="s">
        <v>72</v>
      </c>
      <c r="D121" s="475">
        <f>'C. Summary'!E62</f>
        <v>0</v>
      </c>
      <c r="E121" s="475">
        <f>'C. Summary'!E66</f>
        <v>0</v>
      </c>
      <c r="F121" s="475">
        <f>'C. Summary'!D62</f>
        <v>0</v>
      </c>
      <c r="G121" s="475">
        <f>'C. Summary'!D63</f>
        <v>0</v>
      </c>
      <c r="H121" s="475">
        <f>'C. Summary'!D64</f>
        <v>0</v>
      </c>
      <c r="I121" s="475">
        <f>'C. Summary'!D65</f>
        <v>0</v>
      </c>
      <c r="J121" s="475">
        <f>'C. Summary'!E73</f>
        <v>0</v>
      </c>
      <c r="K121" s="475">
        <f>'C. Summary'!D73</f>
        <v>0</v>
      </c>
      <c r="L121" s="474"/>
      <c r="M121" s="475" t="s">
        <v>72</v>
      </c>
      <c r="N121" s="475">
        <f>'C. Summary'!E70</f>
        <v>0</v>
      </c>
      <c r="O121" s="475">
        <f>'C. Summary'!D70</f>
        <v>0</v>
      </c>
      <c r="P121" s="475">
        <f>'C. Summary'!D71</f>
        <v>0</v>
      </c>
      <c r="Q121" s="475">
        <f>'C. Summary'!E72</f>
        <v>0</v>
      </c>
      <c r="R121" s="475">
        <f>'C. Summary'!D72</f>
        <v>0</v>
      </c>
      <c r="S121" s="475">
        <f>'C. Summary'!E74</f>
        <v>0</v>
      </c>
      <c r="T121" s="475">
        <f>'C. Summary'!D74</f>
        <v>0</v>
      </c>
      <c r="U121" s="474"/>
      <c r="V121" s="475" t="s">
        <v>72</v>
      </c>
      <c r="W121" s="475">
        <f>'C. Summary'!E68</f>
        <v>0</v>
      </c>
      <c r="X121" s="475">
        <f>'C. Summary'!D68</f>
        <v>0</v>
      </c>
      <c r="Y121" s="475">
        <f>'C. Summary'!D69</f>
        <v>0</v>
      </c>
      <c r="Z121" s="474"/>
      <c r="AA121" s="474"/>
      <c r="BN121" s="472"/>
    </row>
    <row r="122" spans="1:66" s="473" customFormat="1" ht="5.25" customHeight="1" x14ac:dyDescent="0.55000000000000004">
      <c r="A122" s="470"/>
      <c r="B122" s="474"/>
      <c r="C122" s="475" t="s">
        <v>1037</v>
      </c>
      <c r="D122" s="479"/>
      <c r="E122" s="479">
        <f>IFERROR(E121/D121,0)</f>
        <v>0</v>
      </c>
      <c r="F122" s="479">
        <f>IFERROR(F121/D121,0)</f>
        <v>0</v>
      </c>
      <c r="G122" s="479">
        <f>IFERROR(G121/D121,0)</f>
        <v>0</v>
      </c>
      <c r="H122" s="479">
        <f>IFERROR(H121/G121,0)</f>
        <v>0</v>
      </c>
      <c r="I122" s="479">
        <f>IFERROR(I121/D121,0)</f>
        <v>0</v>
      </c>
      <c r="J122" s="475"/>
      <c r="K122" s="479">
        <f>IFERROR(K121/J121,0)</f>
        <v>0</v>
      </c>
      <c r="L122" s="474"/>
      <c r="M122" s="475" t="s">
        <v>1037</v>
      </c>
      <c r="N122" s="479"/>
      <c r="O122" s="479">
        <f>IFERROR(O121/N121,0)</f>
        <v>0</v>
      </c>
      <c r="P122" s="479">
        <f>IFERROR(P121/N121,0)</f>
        <v>0</v>
      </c>
      <c r="Q122" s="479"/>
      <c r="R122" s="479">
        <f>IFERROR(R121/Q121,0)</f>
        <v>0</v>
      </c>
      <c r="S122" s="479">
        <f>IFERROR(S121/Q121,0)</f>
        <v>0</v>
      </c>
      <c r="T122" s="479">
        <f>IFERROR(T121/S121,0)</f>
        <v>0</v>
      </c>
      <c r="U122" s="474"/>
      <c r="V122" s="475" t="s">
        <v>1037</v>
      </c>
      <c r="W122" s="479"/>
      <c r="X122" s="479">
        <f>IFERROR(X121/W121,0)</f>
        <v>0</v>
      </c>
      <c r="Y122" s="479">
        <f>IFERROR(Y121/X121,0)</f>
        <v>0</v>
      </c>
      <c r="Z122" s="474"/>
      <c r="AA122" s="474"/>
      <c r="BN122" s="472"/>
    </row>
    <row r="123" spans="1:66" s="473" customFormat="1" ht="5.25" customHeight="1" x14ac:dyDescent="0.25">
      <c r="A123" s="470"/>
      <c r="B123" s="474"/>
      <c r="C123" s="474"/>
      <c r="D123" s="474"/>
      <c r="E123" s="474"/>
      <c r="F123" s="474"/>
      <c r="G123" s="474"/>
      <c r="H123" s="474"/>
      <c r="I123" s="474"/>
      <c r="J123" s="474"/>
      <c r="K123" s="474"/>
      <c r="L123" s="474"/>
      <c r="M123" s="474"/>
      <c r="N123" s="474"/>
      <c r="O123" s="474"/>
      <c r="P123" s="474"/>
      <c r="Q123" s="474"/>
      <c r="R123" s="474"/>
      <c r="S123" s="474"/>
      <c r="T123" s="474"/>
      <c r="U123" s="474"/>
      <c r="V123" s="474"/>
      <c r="W123" s="474"/>
      <c r="X123" s="474"/>
      <c r="Y123" s="474"/>
      <c r="Z123" s="474"/>
      <c r="AA123" s="474"/>
      <c r="BN123" s="472"/>
    </row>
    <row r="124" spans="1:66" s="473" customFormat="1" ht="32.25" x14ac:dyDescent="0.25">
      <c r="A124" s="462"/>
      <c r="AD124" s="637" t="s">
        <v>1051</v>
      </c>
      <c r="AE124" s="637"/>
      <c r="AF124" s="637"/>
      <c r="AG124" s="637"/>
      <c r="AH124" s="637"/>
      <c r="AI124" s="637"/>
      <c r="AJ124" s="637"/>
      <c r="AK124" s="637"/>
      <c r="AL124" s="637"/>
      <c r="AM124" s="637"/>
      <c r="AN124" s="637"/>
      <c r="AO124" s="637"/>
      <c r="AP124" s="637"/>
      <c r="AQ124" s="637"/>
      <c r="AR124" s="637"/>
      <c r="AS124" s="637"/>
      <c r="AT124" s="637"/>
      <c r="AU124" s="637"/>
      <c r="AV124" s="637"/>
      <c r="AW124" s="637"/>
      <c r="AX124" s="637"/>
      <c r="AY124" s="637"/>
      <c r="AZ124" s="637"/>
      <c r="BA124" s="637"/>
      <c r="BN124" s="466"/>
    </row>
    <row r="125" spans="1:66" s="481" customFormat="1" ht="36" x14ac:dyDescent="0.25">
      <c r="A125" s="480"/>
      <c r="B125" s="636" t="s">
        <v>1050</v>
      </c>
      <c r="C125" s="636"/>
      <c r="D125" s="636"/>
      <c r="E125" s="636"/>
      <c r="F125" s="636"/>
      <c r="G125" s="636"/>
      <c r="H125" s="636"/>
      <c r="I125" s="636"/>
      <c r="J125" s="636"/>
      <c r="K125" s="636"/>
      <c r="L125" s="636"/>
      <c r="M125" s="636"/>
      <c r="N125" s="636"/>
      <c r="O125" s="636"/>
      <c r="P125" s="636"/>
      <c r="Q125" s="636"/>
      <c r="R125" s="636"/>
      <c r="S125" s="636"/>
      <c r="T125" s="636"/>
      <c r="U125" s="636"/>
      <c r="V125" s="636"/>
      <c r="W125" s="636"/>
      <c r="X125" s="636"/>
      <c r="Y125" s="636"/>
      <c r="Z125" s="636"/>
      <c r="AA125" s="636"/>
      <c r="AB125" s="636"/>
      <c r="AC125" s="636"/>
      <c r="AD125" s="637"/>
      <c r="AE125" s="637"/>
      <c r="AF125" s="637"/>
      <c r="AG125" s="637"/>
      <c r="AH125" s="637"/>
      <c r="AI125" s="637"/>
      <c r="AJ125" s="637"/>
      <c r="AK125" s="637"/>
      <c r="AL125" s="637"/>
      <c r="AM125" s="637"/>
      <c r="AN125" s="637"/>
      <c r="AO125" s="637"/>
      <c r="AP125" s="637"/>
      <c r="AQ125" s="637"/>
      <c r="AR125" s="637"/>
      <c r="AS125" s="637"/>
      <c r="AT125" s="637"/>
      <c r="AU125" s="637"/>
      <c r="AV125" s="637"/>
      <c r="AW125" s="637"/>
      <c r="AX125" s="637"/>
      <c r="AY125" s="637"/>
      <c r="AZ125" s="637"/>
      <c r="BA125" s="637"/>
      <c r="BB125" s="636" t="s">
        <v>1052</v>
      </c>
      <c r="BC125" s="636"/>
      <c r="BD125" s="636"/>
      <c r="BE125" s="636"/>
      <c r="BF125" s="636"/>
      <c r="BG125" s="636"/>
      <c r="BH125" s="636"/>
      <c r="BI125" s="636"/>
      <c r="BJ125" s="636"/>
      <c r="BK125" s="636"/>
      <c r="BL125" s="636"/>
      <c r="BM125" s="636"/>
      <c r="BN125" s="480"/>
    </row>
    <row r="126" spans="1:66" s="473" customFormat="1" ht="25.5" customHeight="1" x14ac:dyDescent="0.25">
      <c r="A126" s="466"/>
      <c r="BN126" s="466"/>
    </row>
    <row r="127" spans="1:66" x14ac:dyDescent="0.25"/>
    <row r="128" spans="1:66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ht="6.75" customHeight="1" x14ac:dyDescent="0.25"/>
    <row r="159" ht="19.5" customHeight="1" x14ac:dyDescent="0.25"/>
    <row r="160" ht="19.5" customHeight="1" x14ac:dyDescent="0.25"/>
    <row r="161" spans="1:66" ht="19.5" customHeight="1" x14ac:dyDescent="0.25"/>
    <row r="162" spans="1:66" ht="19.5" customHeight="1" x14ac:dyDescent="0.25"/>
    <row r="163" spans="1:66" ht="19.5" customHeight="1" x14ac:dyDescent="0.25"/>
    <row r="164" spans="1:66" ht="19.5" customHeight="1" x14ac:dyDescent="0.25"/>
    <row r="165" spans="1:66" ht="19.5" customHeight="1" x14ac:dyDescent="0.25"/>
    <row r="166" spans="1:66" s="463" customFormat="1" ht="44.25" customHeight="1" x14ac:dyDescent="0.25">
      <c r="A166" s="462"/>
      <c r="B166" s="633" t="s">
        <v>985</v>
      </c>
      <c r="C166" s="633"/>
      <c r="D166" s="633"/>
      <c r="E166" s="633"/>
      <c r="F166" s="633"/>
      <c r="G166" s="633"/>
      <c r="H166" s="633"/>
      <c r="I166" s="633"/>
      <c r="J166" s="633"/>
      <c r="K166" s="633"/>
      <c r="L166" s="633"/>
      <c r="M166" s="633"/>
      <c r="N166" s="633"/>
      <c r="O166" s="633"/>
      <c r="P166" s="633"/>
      <c r="Q166" s="633"/>
      <c r="R166" s="633"/>
      <c r="S166" s="633"/>
      <c r="T166" s="633"/>
      <c r="U166" s="633"/>
      <c r="V166" s="633"/>
      <c r="W166" s="633"/>
      <c r="X166" s="633"/>
      <c r="Y166" s="633"/>
      <c r="Z166" s="633"/>
      <c r="AA166" s="633"/>
      <c r="AB166" s="633"/>
      <c r="AC166" s="633"/>
      <c r="AD166" s="633"/>
      <c r="AE166" s="633"/>
      <c r="AF166" s="633"/>
      <c r="AG166" s="633"/>
      <c r="AH166" s="633"/>
      <c r="AI166" s="633"/>
      <c r="AJ166" s="633"/>
      <c r="AK166" s="633"/>
      <c r="AL166" s="633"/>
      <c r="AM166" s="633"/>
      <c r="AN166" s="633"/>
      <c r="AO166" s="633"/>
      <c r="AP166" s="633"/>
      <c r="AQ166" s="633"/>
      <c r="AR166" s="633"/>
      <c r="AS166" s="633"/>
      <c r="AT166" s="633"/>
      <c r="AU166" s="633"/>
      <c r="AV166" s="633"/>
      <c r="AW166" s="633"/>
      <c r="AX166" s="633"/>
      <c r="AY166" s="633"/>
      <c r="AZ166" s="633"/>
      <c r="BA166" s="633"/>
      <c r="BB166" s="633"/>
      <c r="BC166" s="633"/>
      <c r="BD166" s="633"/>
      <c r="BE166" s="633"/>
      <c r="BF166" s="633"/>
      <c r="BG166" s="633"/>
      <c r="BH166" s="633"/>
      <c r="BI166" s="633"/>
      <c r="BJ166" s="633"/>
      <c r="BK166" s="633"/>
      <c r="BL166" s="633"/>
      <c r="BM166" s="633"/>
      <c r="BN166" s="462"/>
    </row>
    <row r="167" spans="1:66" x14ac:dyDescent="0.25"/>
    <row r="168" spans="1:66" x14ac:dyDescent="0.25"/>
    <row r="169" spans="1:66" x14ac:dyDescent="0.25"/>
    <row r="170" spans="1:66" x14ac:dyDescent="0.25"/>
    <row r="171" spans="1:66" x14ac:dyDescent="0.25"/>
    <row r="172" spans="1:66" x14ac:dyDescent="0.25"/>
    <row r="173" spans="1:66" x14ac:dyDescent="0.25"/>
    <row r="174" spans="1:66" x14ac:dyDescent="0.25"/>
    <row r="175" spans="1:66" x14ac:dyDescent="0.25"/>
    <row r="176" spans="1:6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spans="2:65" x14ac:dyDescent="0.25"/>
    <row r="194" spans="2:65" x14ac:dyDescent="0.25"/>
    <row r="195" spans="2:65" x14ac:dyDescent="0.25"/>
    <row r="196" spans="2:65" x14ac:dyDescent="0.25"/>
    <row r="197" spans="2:65" x14ac:dyDescent="0.25"/>
    <row r="198" spans="2:65" x14ac:dyDescent="0.25"/>
    <row r="199" spans="2:65" x14ac:dyDescent="0.25"/>
    <row r="200" spans="2:65" x14ac:dyDescent="0.25"/>
    <row r="201" spans="2:65" x14ac:dyDescent="0.25"/>
    <row r="202" spans="2:65" x14ac:dyDescent="0.25"/>
    <row r="203" spans="2:65" x14ac:dyDescent="0.25"/>
    <row r="204" spans="2:65" x14ac:dyDescent="0.25"/>
    <row r="205" spans="2:65" x14ac:dyDescent="0.25"/>
    <row r="206" spans="2:65" x14ac:dyDescent="0.25"/>
    <row r="207" spans="2:65" s="466" customFormat="1" ht="45.75" hidden="1" customHeight="1" x14ac:dyDescent="0.25">
      <c r="B207" s="633" t="s">
        <v>1020</v>
      </c>
      <c r="C207" s="633"/>
      <c r="D207" s="633"/>
      <c r="E207" s="633"/>
      <c r="F207" s="633"/>
      <c r="G207" s="633"/>
      <c r="H207" s="633"/>
      <c r="I207" s="633"/>
      <c r="J207" s="633"/>
      <c r="K207" s="633"/>
      <c r="L207" s="633"/>
      <c r="M207" s="633"/>
      <c r="N207" s="633"/>
      <c r="O207" s="633"/>
      <c r="P207" s="633"/>
      <c r="Q207" s="633"/>
      <c r="R207" s="633"/>
      <c r="S207" s="633"/>
      <c r="T207" s="633"/>
      <c r="U207" s="633"/>
      <c r="V207" s="633"/>
      <c r="W207" s="633"/>
      <c r="X207" s="633"/>
      <c r="Y207" s="633"/>
      <c r="Z207" s="633"/>
      <c r="AA207" s="633"/>
      <c r="AB207" s="633"/>
      <c r="AC207" s="633"/>
      <c r="AD207" s="633"/>
      <c r="AE207" s="633"/>
      <c r="AF207" s="633"/>
      <c r="AG207" s="633"/>
      <c r="AH207" s="633"/>
      <c r="AI207" s="633"/>
      <c r="AJ207" s="633"/>
      <c r="AK207" s="633"/>
      <c r="AL207" s="633"/>
      <c r="AM207" s="633"/>
      <c r="AN207" s="633"/>
      <c r="AO207" s="633"/>
      <c r="AP207" s="633"/>
      <c r="AQ207" s="633"/>
      <c r="AR207" s="633"/>
      <c r="AS207" s="633"/>
      <c r="AT207" s="633"/>
      <c r="AU207" s="633"/>
      <c r="AV207" s="633"/>
      <c r="AW207" s="633"/>
      <c r="AX207" s="633"/>
      <c r="AY207" s="633"/>
      <c r="AZ207" s="633"/>
      <c r="BA207" s="633"/>
      <c r="BB207" s="633"/>
      <c r="BC207" s="633"/>
      <c r="BD207" s="633"/>
      <c r="BE207" s="633"/>
      <c r="BF207" s="633"/>
      <c r="BG207" s="633"/>
      <c r="BH207" s="633"/>
      <c r="BI207" s="633"/>
      <c r="BJ207" s="633"/>
      <c r="BK207" s="633"/>
      <c r="BL207" s="633"/>
      <c r="BM207" s="633"/>
    </row>
    <row r="208" spans="2:65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s="466" customFormat="1" ht="34.5" customHeight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</sheetData>
  <mergeCells count="32">
    <mergeCell ref="B125:AC125"/>
    <mergeCell ref="AD124:BA125"/>
    <mergeCell ref="BB125:BM125"/>
    <mergeCell ref="J119:K119"/>
    <mergeCell ref="M118:T118"/>
    <mergeCell ref="N119:P119"/>
    <mergeCell ref="Q119:T119"/>
    <mergeCell ref="W119:Y119"/>
    <mergeCell ref="BG37:BL37"/>
    <mergeCell ref="AY2:BF2"/>
    <mergeCell ref="B36:BM36"/>
    <mergeCell ref="B2:L2"/>
    <mergeCell ref="M2:X2"/>
    <mergeCell ref="Y2:AJ2"/>
    <mergeCell ref="AK2:AP2"/>
    <mergeCell ref="AQ2:AX2"/>
    <mergeCell ref="B207:BM207"/>
    <mergeCell ref="B116:BM116"/>
    <mergeCell ref="B166:BM166"/>
    <mergeCell ref="B1:BM1"/>
    <mergeCell ref="B77:L77"/>
    <mergeCell ref="M77:X77"/>
    <mergeCell ref="Y77:AP77"/>
    <mergeCell ref="AQ77:AX77"/>
    <mergeCell ref="AY77:BD77"/>
    <mergeCell ref="BE77:BL77"/>
    <mergeCell ref="B76:BM76"/>
    <mergeCell ref="BG2:BL2"/>
    <mergeCell ref="B37:L37"/>
    <mergeCell ref="M37:AE37"/>
    <mergeCell ref="AF37:AP37"/>
    <mergeCell ref="AQ37:BF37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79998168889431442"/>
    <pageSetUpPr fitToPage="1"/>
  </sheetPr>
  <dimension ref="A1:S61"/>
  <sheetViews>
    <sheetView showGridLines="0" view="pageBreakPreview" zoomScale="60" zoomScaleNormal="5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P42" sqref="P42"/>
    </sheetView>
  </sheetViews>
  <sheetFormatPr defaultColWidth="0" defaultRowHeight="15" zeroHeight="1" x14ac:dyDescent="0.25"/>
  <cols>
    <col min="1" max="1" width="3" style="134" customWidth="1"/>
    <col min="2" max="2" width="3.42578125" style="134" customWidth="1"/>
    <col min="3" max="3" width="10" style="134" customWidth="1"/>
    <col min="4" max="4" width="34.5703125" style="134" customWidth="1"/>
    <col min="5" max="5" width="49.7109375" style="134" customWidth="1"/>
    <col min="6" max="6" width="22.85546875" style="135" customWidth="1"/>
    <col min="7" max="7" width="21.85546875" style="135" customWidth="1"/>
    <col min="8" max="13" width="17.85546875" style="135" customWidth="1"/>
    <col min="14" max="15" width="46.28515625" style="134" customWidth="1"/>
    <col min="16" max="17" width="32.85546875" style="134" customWidth="1"/>
    <col min="18" max="18" width="3.28515625" style="134" customWidth="1"/>
    <col min="19" max="19" width="3.5703125" style="134" customWidth="1"/>
    <col min="20" max="16384" width="9.140625" style="134" hidden="1"/>
  </cols>
  <sheetData>
    <row r="1" spans="2:18" ht="15.75" thickBot="1" x14ac:dyDescent="0.3"/>
    <row r="2" spans="2:18" x14ac:dyDescent="0.25">
      <c r="B2" s="136"/>
      <c r="C2" s="137"/>
      <c r="D2" s="137"/>
      <c r="E2" s="137"/>
      <c r="F2" s="138"/>
      <c r="G2" s="138"/>
      <c r="H2" s="138"/>
      <c r="I2" s="138"/>
      <c r="J2" s="138"/>
      <c r="K2" s="138"/>
      <c r="L2" s="138"/>
      <c r="M2" s="138"/>
      <c r="N2" s="137"/>
      <c r="O2" s="137"/>
      <c r="P2" s="137"/>
      <c r="Q2" s="137"/>
      <c r="R2" s="139"/>
    </row>
    <row r="3" spans="2:18" ht="40.5" customHeight="1" x14ac:dyDescent="0.25">
      <c r="B3" s="140"/>
      <c r="C3" s="642" t="s">
        <v>182</v>
      </c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141"/>
    </row>
    <row r="4" spans="2:18" ht="18" customHeight="1" x14ac:dyDescent="0.25">
      <c r="B4" s="140"/>
      <c r="C4" s="142"/>
      <c r="D4" s="142"/>
      <c r="E4" s="142"/>
      <c r="F4" s="143"/>
      <c r="G4" s="143"/>
      <c r="H4" s="143"/>
      <c r="I4" s="143"/>
      <c r="J4" s="143"/>
      <c r="K4" s="143"/>
      <c r="L4" s="143"/>
      <c r="M4" s="143"/>
      <c r="N4" s="142"/>
      <c r="O4" s="142"/>
      <c r="P4" s="142"/>
      <c r="Q4" s="142"/>
      <c r="R4" s="141"/>
    </row>
    <row r="5" spans="2:18" s="150" customFormat="1" ht="40.5" customHeight="1" x14ac:dyDescent="0.25">
      <c r="B5" s="144"/>
      <c r="C5" s="663" t="s">
        <v>74</v>
      </c>
      <c r="D5" s="663"/>
      <c r="E5" s="664" t="str">
        <f>'A. Sampling'!G5</f>
        <v>Nakuru</v>
      </c>
      <c r="F5" s="664"/>
      <c r="G5" s="145"/>
      <c r="H5" s="146" t="s">
        <v>76</v>
      </c>
      <c r="I5" s="665" t="str">
        <f>'A. Sampling'!D5</f>
        <v>Kiptangwanyi Dispensary</v>
      </c>
      <c r="J5" s="665"/>
      <c r="K5" s="665"/>
      <c r="L5" s="665"/>
      <c r="M5" s="147"/>
      <c r="N5" s="148" t="s">
        <v>169</v>
      </c>
      <c r="O5" s="666"/>
      <c r="P5" s="667"/>
      <c r="Q5" s="668"/>
      <c r="R5" s="149"/>
    </row>
    <row r="6" spans="2:18" s="150" customFormat="1" ht="40.5" customHeight="1" x14ac:dyDescent="0.25">
      <c r="B6" s="144"/>
      <c r="C6" s="663" t="s">
        <v>75</v>
      </c>
      <c r="D6" s="663"/>
      <c r="E6" s="664" t="str">
        <f>'A. Sampling'!G6</f>
        <v>Gilgil</v>
      </c>
      <c r="F6" s="664"/>
      <c r="G6" s="145"/>
      <c r="H6" s="146" t="s">
        <v>184</v>
      </c>
      <c r="I6" s="665">
        <f>'A. Sampling'!D6</f>
        <v>14926</v>
      </c>
      <c r="J6" s="665"/>
      <c r="K6" s="665"/>
      <c r="L6" s="665"/>
      <c r="M6" s="147"/>
      <c r="N6" s="146" t="s">
        <v>168</v>
      </c>
      <c r="O6" s="666"/>
      <c r="P6" s="667"/>
      <c r="Q6" s="668"/>
      <c r="R6" s="149"/>
    </row>
    <row r="7" spans="2:18" ht="22.5" customHeight="1" x14ac:dyDescent="0.25">
      <c r="B7" s="140"/>
      <c r="C7" s="142"/>
      <c r="D7" s="142"/>
      <c r="E7" s="142"/>
      <c r="F7" s="143"/>
      <c r="G7" s="143"/>
      <c r="H7" s="143"/>
      <c r="I7" s="143"/>
      <c r="J7" s="143"/>
      <c r="K7" s="143"/>
      <c r="L7" s="143"/>
      <c r="M7" s="143"/>
      <c r="N7" s="142"/>
      <c r="O7" s="142"/>
      <c r="P7" s="142"/>
      <c r="Q7" s="142"/>
      <c r="R7" s="141"/>
    </row>
    <row r="8" spans="2:18" s="153" customFormat="1" ht="38.25" customHeight="1" x14ac:dyDescent="0.25">
      <c r="B8" s="151"/>
      <c r="C8" s="669" t="s">
        <v>172</v>
      </c>
      <c r="D8" s="672" t="s">
        <v>170</v>
      </c>
      <c r="E8" s="673" t="s">
        <v>165</v>
      </c>
      <c r="F8" s="672" t="s">
        <v>181</v>
      </c>
      <c r="G8" s="672" t="s">
        <v>166</v>
      </c>
      <c r="H8" s="671" t="s">
        <v>173</v>
      </c>
      <c r="I8" s="671"/>
      <c r="J8" s="671"/>
      <c r="K8" s="671"/>
      <c r="L8" s="671"/>
      <c r="M8" s="671"/>
      <c r="N8" s="669" t="s">
        <v>1202</v>
      </c>
      <c r="O8" s="669" t="s">
        <v>167</v>
      </c>
      <c r="P8" s="669" t="s">
        <v>183</v>
      </c>
      <c r="Q8" s="669" t="s">
        <v>174</v>
      </c>
      <c r="R8" s="152"/>
    </row>
    <row r="9" spans="2:18" ht="38.25" customHeight="1" x14ac:dyDescent="0.25">
      <c r="B9" s="140"/>
      <c r="C9" s="670"/>
      <c r="D9" s="672"/>
      <c r="E9" s="673"/>
      <c r="F9" s="672"/>
      <c r="G9" s="672"/>
      <c r="H9" s="154" t="s">
        <v>158</v>
      </c>
      <c r="I9" s="154" t="s">
        <v>159</v>
      </c>
      <c r="J9" s="154" t="s">
        <v>160</v>
      </c>
      <c r="K9" s="154" t="s">
        <v>161</v>
      </c>
      <c r="L9" s="154" t="s">
        <v>162</v>
      </c>
      <c r="M9" s="154" t="s">
        <v>163</v>
      </c>
      <c r="N9" s="670"/>
      <c r="O9" s="670"/>
      <c r="P9" s="670"/>
      <c r="Q9" s="670"/>
      <c r="R9" s="141"/>
    </row>
    <row r="10" spans="2:18" s="160" customFormat="1" ht="27" customHeight="1" x14ac:dyDescent="0.25">
      <c r="B10" s="155"/>
      <c r="C10" s="654">
        <v>1</v>
      </c>
      <c r="D10" s="657"/>
      <c r="E10" s="660"/>
      <c r="F10" s="643"/>
      <c r="G10" s="643"/>
      <c r="H10" s="643"/>
      <c r="I10" s="643"/>
      <c r="J10" s="643"/>
      <c r="K10" s="643"/>
      <c r="L10" s="643"/>
      <c r="M10" s="643"/>
      <c r="N10" s="156"/>
      <c r="O10" s="156"/>
      <c r="P10" s="157"/>
      <c r="Q10" s="158"/>
      <c r="R10" s="159"/>
    </row>
    <row r="11" spans="2:18" s="160" customFormat="1" ht="27" customHeight="1" x14ac:dyDescent="0.25">
      <c r="B11" s="155"/>
      <c r="C11" s="655"/>
      <c r="D11" s="658"/>
      <c r="E11" s="661"/>
      <c r="F11" s="644"/>
      <c r="G11" s="644"/>
      <c r="H11" s="644"/>
      <c r="I11" s="644"/>
      <c r="J11" s="644"/>
      <c r="K11" s="644"/>
      <c r="L11" s="644"/>
      <c r="M11" s="644"/>
      <c r="N11" s="156"/>
      <c r="O11" s="156"/>
      <c r="P11" s="157"/>
      <c r="Q11" s="158"/>
      <c r="R11" s="159"/>
    </row>
    <row r="12" spans="2:18" s="160" customFormat="1" ht="27" customHeight="1" x14ac:dyDescent="0.25">
      <c r="B12" s="155"/>
      <c r="C12" s="655"/>
      <c r="D12" s="658"/>
      <c r="E12" s="662"/>
      <c r="F12" s="645"/>
      <c r="G12" s="645"/>
      <c r="H12" s="645"/>
      <c r="I12" s="645"/>
      <c r="J12" s="645"/>
      <c r="K12" s="645"/>
      <c r="L12" s="645"/>
      <c r="M12" s="645"/>
      <c r="N12" s="161"/>
      <c r="O12" s="161"/>
      <c r="P12" s="162"/>
      <c r="Q12" s="158"/>
      <c r="R12" s="159"/>
    </row>
    <row r="13" spans="2:18" s="160" customFormat="1" ht="27" customHeight="1" x14ac:dyDescent="0.25">
      <c r="B13" s="155"/>
      <c r="C13" s="655"/>
      <c r="D13" s="658"/>
      <c r="E13" s="646" t="s">
        <v>171</v>
      </c>
      <c r="F13" s="647"/>
      <c r="G13" s="648"/>
      <c r="H13" s="652"/>
      <c r="I13" s="652"/>
      <c r="J13" s="652"/>
      <c r="K13" s="652"/>
      <c r="L13" s="652"/>
      <c r="M13" s="652"/>
      <c r="N13" s="161"/>
      <c r="O13" s="161"/>
      <c r="P13" s="162"/>
      <c r="Q13" s="158"/>
      <c r="R13" s="159"/>
    </row>
    <row r="14" spans="2:18" s="160" customFormat="1" ht="27" customHeight="1" x14ac:dyDescent="0.25">
      <c r="B14" s="155"/>
      <c r="C14" s="656"/>
      <c r="D14" s="659"/>
      <c r="E14" s="649"/>
      <c r="F14" s="650"/>
      <c r="G14" s="651"/>
      <c r="H14" s="653"/>
      <c r="I14" s="653"/>
      <c r="J14" s="653"/>
      <c r="K14" s="653"/>
      <c r="L14" s="653"/>
      <c r="M14" s="653"/>
      <c r="N14" s="161"/>
      <c r="O14" s="161"/>
      <c r="P14" s="162"/>
      <c r="Q14" s="158"/>
      <c r="R14" s="159"/>
    </row>
    <row r="15" spans="2:18" s="160" customFormat="1" ht="27" customHeight="1" x14ac:dyDescent="0.25">
      <c r="B15" s="155"/>
      <c r="C15" s="654">
        <v>2</v>
      </c>
      <c r="D15" s="657"/>
      <c r="E15" s="660"/>
      <c r="F15" s="643"/>
      <c r="G15" s="643"/>
      <c r="H15" s="643"/>
      <c r="I15" s="643"/>
      <c r="J15" s="643"/>
      <c r="K15" s="643"/>
      <c r="L15" s="643"/>
      <c r="M15" s="643"/>
      <c r="N15" s="156"/>
      <c r="O15" s="156"/>
      <c r="P15" s="157"/>
      <c r="Q15" s="158"/>
      <c r="R15" s="163"/>
    </row>
    <row r="16" spans="2:18" s="160" customFormat="1" ht="27" customHeight="1" x14ac:dyDescent="0.25">
      <c r="B16" s="155"/>
      <c r="C16" s="655"/>
      <c r="D16" s="658"/>
      <c r="E16" s="661"/>
      <c r="F16" s="644"/>
      <c r="G16" s="644"/>
      <c r="H16" s="644"/>
      <c r="I16" s="644"/>
      <c r="J16" s="644"/>
      <c r="K16" s="644"/>
      <c r="L16" s="644"/>
      <c r="M16" s="644"/>
      <c r="N16" s="156"/>
      <c r="O16" s="156"/>
      <c r="P16" s="157"/>
      <c r="Q16" s="158"/>
      <c r="R16" s="163"/>
    </row>
    <row r="17" spans="2:18" s="160" customFormat="1" ht="27" customHeight="1" x14ac:dyDescent="0.25">
      <c r="B17" s="155"/>
      <c r="C17" s="655"/>
      <c r="D17" s="658"/>
      <c r="E17" s="662"/>
      <c r="F17" s="645"/>
      <c r="G17" s="645"/>
      <c r="H17" s="645"/>
      <c r="I17" s="645"/>
      <c r="J17" s="645"/>
      <c r="K17" s="645"/>
      <c r="L17" s="645"/>
      <c r="M17" s="645"/>
      <c r="N17" s="161"/>
      <c r="O17" s="161"/>
      <c r="P17" s="162"/>
      <c r="Q17" s="158"/>
      <c r="R17" s="163"/>
    </row>
    <row r="18" spans="2:18" s="160" customFormat="1" ht="27" customHeight="1" x14ac:dyDescent="0.25">
      <c r="B18" s="155"/>
      <c r="C18" s="655"/>
      <c r="D18" s="658"/>
      <c r="E18" s="646" t="s">
        <v>171</v>
      </c>
      <c r="F18" s="647"/>
      <c r="G18" s="648"/>
      <c r="H18" s="652"/>
      <c r="I18" s="652"/>
      <c r="J18" s="652"/>
      <c r="K18" s="652"/>
      <c r="L18" s="652"/>
      <c r="M18" s="652"/>
      <c r="N18" s="161"/>
      <c r="O18" s="161"/>
      <c r="P18" s="162"/>
      <c r="Q18" s="158"/>
      <c r="R18" s="163"/>
    </row>
    <row r="19" spans="2:18" s="160" customFormat="1" ht="27" customHeight="1" x14ac:dyDescent="0.25">
      <c r="B19" s="155"/>
      <c r="C19" s="656"/>
      <c r="D19" s="659"/>
      <c r="E19" s="649"/>
      <c r="F19" s="650"/>
      <c r="G19" s="651"/>
      <c r="H19" s="653"/>
      <c r="I19" s="653"/>
      <c r="J19" s="653"/>
      <c r="K19" s="653"/>
      <c r="L19" s="653"/>
      <c r="M19" s="653"/>
      <c r="N19" s="161"/>
      <c r="O19" s="161"/>
      <c r="P19" s="162"/>
      <c r="Q19" s="158"/>
      <c r="R19" s="163"/>
    </row>
    <row r="20" spans="2:18" ht="27" customHeight="1" x14ac:dyDescent="0.25">
      <c r="B20" s="140"/>
      <c r="C20" s="654">
        <v>3</v>
      </c>
      <c r="D20" s="657"/>
      <c r="E20" s="660"/>
      <c r="F20" s="643"/>
      <c r="G20" s="643"/>
      <c r="H20" s="643"/>
      <c r="I20" s="643"/>
      <c r="J20" s="643"/>
      <c r="K20" s="643"/>
      <c r="L20" s="643"/>
      <c r="M20" s="643"/>
      <c r="N20" s="156"/>
      <c r="O20" s="156"/>
      <c r="P20" s="157"/>
      <c r="Q20" s="158"/>
      <c r="R20" s="141"/>
    </row>
    <row r="21" spans="2:18" ht="27" customHeight="1" x14ac:dyDescent="0.25">
      <c r="B21" s="140"/>
      <c r="C21" s="655"/>
      <c r="D21" s="658"/>
      <c r="E21" s="661"/>
      <c r="F21" s="644"/>
      <c r="G21" s="644"/>
      <c r="H21" s="644"/>
      <c r="I21" s="644"/>
      <c r="J21" s="644"/>
      <c r="K21" s="644"/>
      <c r="L21" s="644"/>
      <c r="M21" s="644"/>
      <c r="N21" s="156"/>
      <c r="O21" s="156"/>
      <c r="P21" s="157"/>
      <c r="Q21" s="158"/>
      <c r="R21" s="141"/>
    </row>
    <row r="22" spans="2:18" ht="27" customHeight="1" x14ac:dyDescent="0.25">
      <c r="B22" s="140"/>
      <c r="C22" s="655"/>
      <c r="D22" s="658"/>
      <c r="E22" s="662"/>
      <c r="F22" s="645"/>
      <c r="G22" s="645"/>
      <c r="H22" s="645"/>
      <c r="I22" s="645"/>
      <c r="J22" s="645"/>
      <c r="K22" s="645"/>
      <c r="L22" s="645"/>
      <c r="M22" s="645"/>
      <c r="N22" s="161"/>
      <c r="O22" s="161"/>
      <c r="P22" s="162"/>
      <c r="Q22" s="158"/>
      <c r="R22" s="141"/>
    </row>
    <row r="23" spans="2:18" ht="27" customHeight="1" x14ac:dyDescent="0.25">
      <c r="B23" s="140"/>
      <c r="C23" s="655"/>
      <c r="D23" s="658"/>
      <c r="E23" s="646" t="s">
        <v>171</v>
      </c>
      <c r="F23" s="647"/>
      <c r="G23" s="648"/>
      <c r="H23" s="652"/>
      <c r="I23" s="652"/>
      <c r="J23" s="652"/>
      <c r="K23" s="652"/>
      <c r="L23" s="652"/>
      <c r="M23" s="652"/>
      <c r="N23" s="161"/>
      <c r="O23" s="161"/>
      <c r="P23" s="162"/>
      <c r="Q23" s="158"/>
      <c r="R23" s="141"/>
    </row>
    <row r="24" spans="2:18" ht="27" customHeight="1" x14ac:dyDescent="0.25">
      <c r="B24" s="140"/>
      <c r="C24" s="656"/>
      <c r="D24" s="659"/>
      <c r="E24" s="649"/>
      <c r="F24" s="650"/>
      <c r="G24" s="651"/>
      <c r="H24" s="653"/>
      <c r="I24" s="653"/>
      <c r="J24" s="653"/>
      <c r="K24" s="653"/>
      <c r="L24" s="653"/>
      <c r="M24" s="653"/>
      <c r="N24" s="161"/>
      <c r="O24" s="161"/>
      <c r="P24" s="162"/>
      <c r="Q24" s="158"/>
      <c r="R24" s="141"/>
    </row>
    <row r="25" spans="2:18" ht="27" customHeight="1" x14ac:dyDescent="0.25">
      <c r="B25" s="140"/>
      <c r="C25" s="654">
        <v>4</v>
      </c>
      <c r="D25" s="657"/>
      <c r="E25" s="660"/>
      <c r="F25" s="643"/>
      <c r="G25" s="643"/>
      <c r="H25" s="643"/>
      <c r="I25" s="643"/>
      <c r="J25" s="643"/>
      <c r="K25" s="643"/>
      <c r="L25" s="643"/>
      <c r="M25" s="643"/>
      <c r="N25" s="156"/>
      <c r="O25" s="156"/>
      <c r="P25" s="157"/>
      <c r="Q25" s="158"/>
      <c r="R25" s="141"/>
    </row>
    <row r="26" spans="2:18" ht="27" customHeight="1" x14ac:dyDescent="0.25">
      <c r="B26" s="140"/>
      <c r="C26" s="655"/>
      <c r="D26" s="658"/>
      <c r="E26" s="661"/>
      <c r="F26" s="644"/>
      <c r="G26" s="644"/>
      <c r="H26" s="644"/>
      <c r="I26" s="644"/>
      <c r="J26" s="644"/>
      <c r="K26" s="644"/>
      <c r="L26" s="644"/>
      <c r="M26" s="644"/>
      <c r="N26" s="156"/>
      <c r="O26" s="156"/>
      <c r="P26" s="157"/>
      <c r="Q26" s="158"/>
      <c r="R26" s="141"/>
    </row>
    <row r="27" spans="2:18" ht="27" customHeight="1" x14ac:dyDescent="0.25">
      <c r="B27" s="140"/>
      <c r="C27" s="655"/>
      <c r="D27" s="658"/>
      <c r="E27" s="662"/>
      <c r="F27" s="645"/>
      <c r="G27" s="645"/>
      <c r="H27" s="645"/>
      <c r="I27" s="645"/>
      <c r="J27" s="645"/>
      <c r="K27" s="645"/>
      <c r="L27" s="645"/>
      <c r="M27" s="645"/>
      <c r="N27" s="161"/>
      <c r="O27" s="161"/>
      <c r="P27" s="162"/>
      <c r="Q27" s="158"/>
      <c r="R27" s="141"/>
    </row>
    <row r="28" spans="2:18" ht="27" customHeight="1" x14ac:dyDescent="0.25">
      <c r="B28" s="140"/>
      <c r="C28" s="655"/>
      <c r="D28" s="658"/>
      <c r="E28" s="646" t="s">
        <v>171</v>
      </c>
      <c r="F28" s="647"/>
      <c r="G28" s="648"/>
      <c r="H28" s="652"/>
      <c r="I28" s="652"/>
      <c r="J28" s="652"/>
      <c r="K28" s="652"/>
      <c r="L28" s="652"/>
      <c r="M28" s="652"/>
      <c r="N28" s="161"/>
      <c r="O28" s="161"/>
      <c r="P28" s="162"/>
      <c r="Q28" s="158"/>
      <c r="R28" s="141"/>
    </row>
    <row r="29" spans="2:18" ht="27" customHeight="1" x14ac:dyDescent="0.25">
      <c r="B29" s="140"/>
      <c r="C29" s="656"/>
      <c r="D29" s="659"/>
      <c r="E29" s="649"/>
      <c r="F29" s="650"/>
      <c r="G29" s="651"/>
      <c r="H29" s="653"/>
      <c r="I29" s="653"/>
      <c r="J29" s="653"/>
      <c r="K29" s="653"/>
      <c r="L29" s="653"/>
      <c r="M29" s="653"/>
      <c r="N29" s="161"/>
      <c r="O29" s="161"/>
      <c r="P29" s="162"/>
      <c r="Q29" s="158"/>
      <c r="R29" s="141"/>
    </row>
    <row r="30" spans="2:18" ht="27" customHeight="1" x14ac:dyDescent="0.25">
      <c r="B30" s="140"/>
      <c r="C30" s="654">
        <v>5</v>
      </c>
      <c r="D30" s="657"/>
      <c r="E30" s="660"/>
      <c r="F30" s="643"/>
      <c r="G30" s="643"/>
      <c r="H30" s="643"/>
      <c r="I30" s="643"/>
      <c r="J30" s="643"/>
      <c r="K30" s="643"/>
      <c r="L30" s="643"/>
      <c r="M30" s="643"/>
      <c r="N30" s="156"/>
      <c r="O30" s="156"/>
      <c r="P30" s="157"/>
      <c r="Q30" s="158"/>
      <c r="R30" s="141"/>
    </row>
    <row r="31" spans="2:18" ht="27" customHeight="1" x14ac:dyDescent="0.25">
      <c r="B31" s="140"/>
      <c r="C31" s="655"/>
      <c r="D31" s="658"/>
      <c r="E31" s="661"/>
      <c r="F31" s="644"/>
      <c r="G31" s="644"/>
      <c r="H31" s="644"/>
      <c r="I31" s="644"/>
      <c r="J31" s="644"/>
      <c r="K31" s="644"/>
      <c r="L31" s="644"/>
      <c r="M31" s="644"/>
      <c r="N31" s="156"/>
      <c r="O31" s="156"/>
      <c r="P31" s="157"/>
      <c r="Q31" s="158"/>
      <c r="R31" s="141"/>
    </row>
    <row r="32" spans="2:18" ht="27" customHeight="1" x14ac:dyDescent="0.25">
      <c r="B32" s="140"/>
      <c r="C32" s="655"/>
      <c r="D32" s="658"/>
      <c r="E32" s="662"/>
      <c r="F32" s="645"/>
      <c r="G32" s="645"/>
      <c r="H32" s="645"/>
      <c r="I32" s="645"/>
      <c r="J32" s="645"/>
      <c r="K32" s="645"/>
      <c r="L32" s="645"/>
      <c r="M32" s="645"/>
      <c r="N32" s="161"/>
      <c r="O32" s="161"/>
      <c r="P32" s="162"/>
      <c r="Q32" s="158"/>
      <c r="R32" s="141"/>
    </row>
    <row r="33" spans="2:18" ht="27" customHeight="1" x14ac:dyDescent="0.25">
      <c r="B33" s="140"/>
      <c r="C33" s="655"/>
      <c r="D33" s="658"/>
      <c r="E33" s="646" t="s">
        <v>171</v>
      </c>
      <c r="F33" s="647"/>
      <c r="G33" s="648"/>
      <c r="H33" s="652"/>
      <c r="I33" s="652"/>
      <c r="J33" s="652"/>
      <c r="K33" s="652"/>
      <c r="L33" s="652"/>
      <c r="M33" s="652"/>
      <c r="N33" s="161"/>
      <c r="O33" s="161"/>
      <c r="P33" s="162"/>
      <c r="Q33" s="158"/>
      <c r="R33" s="141"/>
    </row>
    <row r="34" spans="2:18" ht="27" customHeight="1" x14ac:dyDescent="0.25">
      <c r="B34" s="140"/>
      <c r="C34" s="656"/>
      <c r="D34" s="659"/>
      <c r="E34" s="649"/>
      <c r="F34" s="650"/>
      <c r="G34" s="651"/>
      <c r="H34" s="653"/>
      <c r="I34" s="653"/>
      <c r="J34" s="653"/>
      <c r="K34" s="653"/>
      <c r="L34" s="653"/>
      <c r="M34" s="653"/>
      <c r="N34" s="161"/>
      <c r="O34" s="161"/>
      <c r="P34" s="162"/>
      <c r="Q34" s="158"/>
      <c r="R34" s="141"/>
    </row>
    <row r="35" spans="2:18" ht="27" customHeight="1" x14ac:dyDescent="0.25">
      <c r="B35" s="140"/>
      <c r="C35" s="654">
        <v>6</v>
      </c>
      <c r="D35" s="657"/>
      <c r="E35" s="660"/>
      <c r="F35" s="643"/>
      <c r="G35" s="643"/>
      <c r="H35" s="643"/>
      <c r="I35" s="643"/>
      <c r="J35" s="643"/>
      <c r="K35" s="643"/>
      <c r="L35" s="643"/>
      <c r="M35" s="643"/>
      <c r="N35" s="156"/>
      <c r="O35" s="156"/>
      <c r="P35" s="157"/>
      <c r="Q35" s="158"/>
      <c r="R35" s="141"/>
    </row>
    <row r="36" spans="2:18" ht="27" customHeight="1" x14ac:dyDescent="0.25">
      <c r="B36" s="140"/>
      <c r="C36" s="655"/>
      <c r="D36" s="658"/>
      <c r="E36" s="661"/>
      <c r="F36" s="644"/>
      <c r="G36" s="644"/>
      <c r="H36" s="644"/>
      <c r="I36" s="644"/>
      <c r="J36" s="644"/>
      <c r="K36" s="644"/>
      <c r="L36" s="644"/>
      <c r="M36" s="644"/>
      <c r="N36" s="156"/>
      <c r="O36" s="156"/>
      <c r="P36" s="157"/>
      <c r="Q36" s="158"/>
      <c r="R36" s="141"/>
    </row>
    <row r="37" spans="2:18" ht="27" customHeight="1" x14ac:dyDescent="0.25">
      <c r="B37" s="140"/>
      <c r="C37" s="655"/>
      <c r="D37" s="658"/>
      <c r="E37" s="662"/>
      <c r="F37" s="645"/>
      <c r="G37" s="645"/>
      <c r="H37" s="645"/>
      <c r="I37" s="645"/>
      <c r="J37" s="645"/>
      <c r="K37" s="645"/>
      <c r="L37" s="645"/>
      <c r="M37" s="645"/>
      <c r="N37" s="161"/>
      <c r="O37" s="161"/>
      <c r="P37" s="162"/>
      <c r="Q37" s="158"/>
      <c r="R37" s="141"/>
    </row>
    <row r="38" spans="2:18" ht="27" customHeight="1" x14ac:dyDescent="0.25">
      <c r="B38" s="140"/>
      <c r="C38" s="655"/>
      <c r="D38" s="658"/>
      <c r="E38" s="646" t="s">
        <v>171</v>
      </c>
      <c r="F38" s="647"/>
      <c r="G38" s="648"/>
      <c r="H38" s="652"/>
      <c r="I38" s="652"/>
      <c r="J38" s="652"/>
      <c r="K38" s="652"/>
      <c r="L38" s="652"/>
      <c r="M38" s="652"/>
      <c r="N38" s="161"/>
      <c r="O38" s="161"/>
      <c r="P38" s="162"/>
      <c r="Q38" s="158"/>
      <c r="R38" s="141"/>
    </row>
    <row r="39" spans="2:18" ht="27" customHeight="1" x14ac:dyDescent="0.25">
      <c r="B39" s="140"/>
      <c r="C39" s="656"/>
      <c r="D39" s="659"/>
      <c r="E39" s="649"/>
      <c r="F39" s="650"/>
      <c r="G39" s="651"/>
      <c r="H39" s="653"/>
      <c r="I39" s="653"/>
      <c r="J39" s="653"/>
      <c r="K39" s="653"/>
      <c r="L39" s="653"/>
      <c r="M39" s="653"/>
      <c r="N39" s="161"/>
      <c r="O39" s="161"/>
      <c r="P39" s="162"/>
      <c r="Q39" s="158"/>
      <c r="R39" s="141"/>
    </row>
    <row r="40" spans="2:18" ht="27" customHeight="1" x14ac:dyDescent="0.25">
      <c r="B40" s="140"/>
      <c r="C40" s="654">
        <v>7</v>
      </c>
      <c r="D40" s="657"/>
      <c r="E40" s="660"/>
      <c r="F40" s="643"/>
      <c r="G40" s="643"/>
      <c r="H40" s="643"/>
      <c r="I40" s="643"/>
      <c r="J40" s="643"/>
      <c r="K40" s="643"/>
      <c r="L40" s="643"/>
      <c r="M40" s="643"/>
      <c r="N40" s="156"/>
      <c r="O40" s="156"/>
      <c r="P40" s="157"/>
      <c r="Q40" s="158"/>
      <c r="R40" s="141"/>
    </row>
    <row r="41" spans="2:18" ht="27" customHeight="1" x14ac:dyDescent="0.25">
      <c r="B41" s="140"/>
      <c r="C41" s="655"/>
      <c r="D41" s="658"/>
      <c r="E41" s="661"/>
      <c r="F41" s="644"/>
      <c r="G41" s="644"/>
      <c r="H41" s="644"/>
      <c r="I41" s="644"/>
      <c r="J41" s="644"/>
      <c r="K41" s="644"/>
      <c r="L41" s="644"/>
      <c r="M41" s="644"/>
      <c r="N41" s="156"/>
      <c r="O41" s="156"/>
      <c r="P41" s="157"/>
      <c r="Q41" s="158"/>
      <c r="R41" s="141"/>
    </row>
    <row r="42" spans="2:18" ht="27" customHeight="1" x14ac:dyDescent="0.25">
      <c r="B42" s="140"/>
      <c r="C42" s="655"/>
      <c r="D42" s="658"/>
      <c r="E42" s="662"/>
      <c r="F42" s="645"/>
      <c r="G42" s="645"/>
      <c r="H42" s="645"/>
      <c r="I42" s="645"/>
      <c r="J42" s="645"/>
      <c r="K42" s="645"/>
      <c r="L42" s="645"/>
      <c r="M42" s="645"/>
      <c r="N42" s="161"/>
      <c r="O42" s="161"/>
      <c r="P42" s="162"/>
      <c r="Q42" s="158"/>
      <c r="R42" s="141"/>
    </row>
    <row r="43" spans="2:18" ht="27" customHeight="1" x14ac:dyDescent="0.25">
      <c r="B43" s="140"/>
      <c r="C43" s="655"/>
      <c r="D43" s="658"/>
      <c r="E43" s="646" t="s">
        <v>171</v>
      </c>
      <c r="F43" s="647"/>
      <c r="G43" s="648"/>
      <c r="H43" s="652"/>
      <c r="I43" s="652"/>
      <c r="J43" s="652"/>
      <c r="K43" s="652"/>
      <c r="L43" s="652"/>
      <c r="M43" s="652"/>
      <c r="N43" s="161"/>
      <c r="O43" s="161"/>
      <c r="P43" s="162"/>
      <c r="Q43" s="158"/>
      <c r="R43" s="141"/>
    </row>
    <row r="44" spans="2:18" ht="27" customHeight="1" x14ac:dyDescent="0.25">
      <c r="B44" s="140"/>
      <c r="C44" s="656"/>
      <c r="D44" s="659"/>
      <c r="E44" s="649"/>
      <c r="F44" s="650"/>
      <c r="G44" s="651"/>
      <c r="H44" s="653"/>
      <c r="I44" s="653"/>
      <c r="J44" s="653"/>
      <c r="K44" s="653"/>
      <c r="L44" s="653"/>
      <c r="M44" s="653"/>
      <c r="N44" s="161"/>
      <c r="O44" s="161"/>
      <c r="P44" s="162"/>
      <c r="Q44" s="158"/>
      <c r="R44" s="141"/>
    </row>
    <row r="45" spans="2:18" ht="27" customHeight="1" x14ac:dyDescent="0.25">
      <c r="B45" s="140"/>
      <c r="C45" s="654">
        <v>8</v>
      </c>
      <c r="D45" s="657"/>
      <c r="E45" s="660"/>
      <c r="F45" s="643"/>
      <c r="G45" s="643"/>
      <c r="H45" s="643"/>
      <c r="I45" s="643"/>
      <c r="J45" s="643"/>
      <c r="K45" s="643"/>
      <c r="L45" s="643"/>
      <c r="M45" s="643"/>
      <c r="N45" s="156"/>
      <c r="O45" s="156"/>
      <c r="P45" s="157"/>
      <c r="Q45" s="158"/>
      <c r="R45" s="141"/>
    </row>
    <row r="46" spans="2:18" ht="27" customHeight="1" x14ac:dyDescent="0.25">
      <c r="B46" s="140"/>
      <c r="C46" s="655"/>
      <c r="D46" s="658"/>
      <c r="E46" s="661"/>
      <c r="F46" s="644"/>
      <c r="G46" s="644"/>
      <c r="H46" s="644"/>
      <c r="I46" s="644"/>
      <c r="J46" s="644"/>
      <c r="K46" s="644"/>
      <c r="L46" s="644"/>
      <c r="M46" s="644"/>
      <c r="N46" s="156"/>
      <c r="O46" s="156"/>
      <c r="P46" s="157"/>
      <c r="Q46" s="158"/>
      <c r="R46" s="141"/>
    </row>
    <row r="47" spans="2:18" ht="27" customHeight="1" x14ac:dyDescent="0.25">
      <c r="B47" s="140"/>
      <c r="C47" s="655"/>
      <c r="D47" s="658"/>
      <c r="E47" s="662"/>
      <c r="F47" s="645"/>
      <c r="G47" s="645"/>
      <c r="H47" s="645"/>
      <c r="I47" s="645"/>
      <c r="J47" s="645"/>
      <c r="K47" s="645"/>
      <c r="L47" s="645"/>
      <c r="M47" s="645"/>
      <c r="N47" s="161"/>
      <c r="O47" s="161"/>
      <c r="P47" s="162"/>
      <c r="Q47" s="158"/>
      <c r="R47" s="141"/>
    </row>
    <row r="48" spans="2:18" ht="27" customHeight="1" x14ac:dyDescent="0.25">
      <c r="B48" s="140"/>
      <c r="C48" s="655"/>
      <c r="D48" s="658"/>
      <c r="E48" s="646" t="s">
        <v>171</v>
      </c>
      <c r="F48" s="647"/>
      <c r="G48" s="648"/>
      <c r="H48" s="652"/>
      <c r="I48" s="652"/>
      <c r="J48" s="652"/>
      <c r="K48" s="652"/>
      <c r="L48" s="652"/>
      <c r="M48" s="652"/>
      <c r="N48" s="161"/>
      <c r="O48" s="161"/>
      <c r="P48" s="162"/>
      <c r="Q48" s="158"/>
      <c r="R48" s="141"/>
    </row>
    <row r="49" spans="2:18" ht="27" customHeight="1" x14ac:dyDescent="0.25">
      <c r="B49" s="140"/>
      <c r="C49" s="656"/>
      <c r="D49" s="659"/>
      <c r="E49" s="649"/>
      <c r="F49" s="650"/>
      <c r="G49" s="651"/>
      <c r="H49" s="653"/>
      <c r="I49" s="653"/>
      <c r="J49" s="653"/>
      <c r="K49" s="653"/>
      <c r="L49" s="653"/>
      <c r="M49" s="653"/>
      <c r="N49" s="161"/>
      <c r="O49" s="161"/>
      <c r="P49" s="162"/>
      <c r="Q49" s="158"/>
      <c r="R49" s="141"/>
    </row>
    <row r="50" spans="2:18" ht="27" customHeight="1" x14ac:dyDescent="0.25">
      <c r="B50" s="140"/>
      <c r="C50" s="654">
        <v>9</v>
      </c>
      <c r="D50" s="657"/>
      <c r="E50" s="660"/>
      <c r="F50" s="643"/>
      <c r="G50" s="643"/>
      <c r="H50" s="643"/>
      <c r="I50" s="643"/>
      <c r="J50" s="643"/>
      <c r="K50" s="643"/>
      <c r="L50" s="643"/>
      <c r="M50" s="643"/>
      <c r="N50" s="156"/>
      <c r="O50" s="156"/>
      <c r="P50" s="157"/>
      <c r="Q50" s="158"/>
      <c r="R50" s="141"/>
    </row>
    <row r="51" spans="2:18" ht="27" customHeight="1" x14ac:dyDescent="0.25">
      <c r="B51" s="140"/>
      <c r="C51" s="655"/>
      <c r="D51" s="658"/>
      <c r="E51" s="661"/>
      <c r="F51" s="644"/>
      <c r="G51" s="644"/>
      <c r="H51" s="644"/>
      <c r="I51" s="644"/>
      <c r="J51" s="644"/>
      <c r="K51" s="644"/>
      <c r="L51" s="644"/>
      <c r="M51" s="644"/>
      <c r="N51" s="156"/>
      <c r="O51" s="156"/>
      <c r="P51" s="157"/>
      <c r="Q51" s="158"/>
      <c r="R51" s="141"/>
    </row>
    <row r="52" spans="2:18" ht="27" customHeight="1" x14ac:dyDescent="0.25">
      <c r="B52" s="140"/>
      <c r="C52" s="655"/>
      <c r="D52" s="658"/>
      <c r="E52" s="662"/>
      <c r="F52" s="645"/>
      <c r="G52" s="645"/>
      <c r="H52" s="645"/>
      <c r="I52" s="645"/>
      <c r="J52" s="645"/>
      <c r="K52" s="645"/>
      <c r="L52" s="645"/>
      <c r="M52" s="645"/>
      <c r="N52" s="161"/>
      <c r="O52" s="161"/>
      <c r="P52" s="162"/>
      <c r="Q52" s="158"/>
      <c r="R52" s="141"/>
    </row>
    <row r="53" spans="2:18" ht="27" customHeight="1" x14ac:dyDescent="0.25">
      <c r="B53" s="140"/>
      <c r="C53" s="655"/>
      <c r="D53" s="658"/>
      <c r="E53" s="646" t="s">
        <v>171</v>
      </c>
      <c r="F53" s="647"/>
      <c r="G53" s="648"/>
      <c r="H53" s="652"/>
      <c r="I53" s="652"/>
      <c r="J53" s="652"/>
      <c r="K53" s="652"/>
      <c r="L53" s="652"/>
      <c r="M53" s="652"/>
      <c r="N53" s="161"/>
      <c r="O53" s="161"/>
      <c r="P53" s="162"/>
      <c r="Q53" s="158"/>
      <c r="R53" s="141"/>
    </row>
    <row r="54" spans="2:18" ht="27" customHeight="1" x14ac:dyDescent="0.25">
      <c r="B54" s="140"/>
      <c r="C54" s="656"/>
      <c r="D54" s="659"/>
      <c r="E54" s="649"/>
      <c r="F54" s="650"/>
      <c r="G54" s="651"/>
      <c r="H54" s="653"/>
      <c r="I54" s="653"/>
      <c r="J54" s="653"/>
      <c r="K54" s="653"/>
      <c r="L54" s="653"/>
      <c r="M54" s="653"/>
      <c r="N54" s="161"/>
      <c r="O54" s="161"/>
      <c r="P54" s="162"/>
      <c r="Q54" s="158"/>
      <c r="R54" s="141"/>
    </row>
    <row r="55" spans="2:18" ht="27" customHeight="1" x14ac:dyDescent="0.25">
      <c r="B55" s="140"/>
      <c r="C55" s="654">
        <v>10</v>
      </c>
      <c r="D55" s="657"/>
      <c r="E55" s="660"/>
      <c r="F55" s="643"/>
      <c r="G55" s="643"/>
      <c r="H55" s="643"/>
      <c r="I55" s="643"/>
      <c r="J55" s="643"/>
      <c r="K55" s="643"/>
      <c r="L55" s="643"/>
      <c r="M55" s="643"/>
      <c r="N55" s="156"/>
      <c r="O55" s="156"/>
      <c r="P55" s="157"/>
      <c r="Q55" s="158"/>
      <c r="R55" s="141"/>
    </row>
    <row r="56" spans="2:18" ht="27" customHeight="1" x14ac:dyDescent="0.25">
      <c r="B56" s="140"/>
      <c r="C56" s="655"/>
      <c r="D56" s="658"/>
      <c r="E56" s="661"/>
      <c r="F56" s="644"/>
      <c r="G56" s="644"/>
      <c r="H56" s="644"/>
      <c r="I56" s="644"/>
      <c r="J56" s="644"/>
      <c r="K56" s="644"/>
      <c r="L56" s="644"/>
      <c r="M56" s="644"/>
      <c r="N56" s="156"/>
      <c r="O56" s="156"/>
      <c r="P56" s="157"/>
      <c r="Q56" s="158"/>
      <c r="R56" s="141"/>
    </row>
    <row r="57" spans="2:18" ht="27" customHeight="1" x14ac:dyDescent="0.25">
      <c r="B57" s="140"/>
      <c r="C57" s="655"/>
      <c r="D57" s="658"/>
      <c r="E57" s="662"/>
      <c r="F57" s="645"/>
      <c r="G57" s="645"/>
      <c r="H57" s="645"/>
      <c r="I57" s="645"/>
      <c r="J57" s="645"/>
      <c r="K57" s="645"/>
      <c r="L57" s="645"/>
      <c r="M57" s="645"/>
      <c r="N57" s="161"/>
      <c r="O57" s="161"/>
      <c r="P57" s="162"/>
      <c r="Q57" s="158"/>
      <c r="R57" s="141"/>
    </row>
    <row r="58" spans="2:18" ht="27" customHeight="1" x14ac:dyDescent="0.25">
      <c r="B58" s="140"/>
      <c r="C58" s="655"/>
      <c r="D58" s="658"/>
      <c r="E58" s="646" t="s">
        <v>171</v>
      </c>
      <c r="F58" s="647"/>
      <c r="G58" s="648"/>
      <c r="H58" s="652"/>
      <c r="I58" s="652"/>
      <c r="J58" s="652"/>
      <c r="K58" s="652"/>
      <c r="L58" s="652"/>
      <c r="M58" s="652"/>
      <c r="N58" s="161"/>
      <c r="O58" s="161"/>
      <c r="P58" s="162"/>
      <c r="Q58" s="158"/>
      <c r="R58" s="141"/>
    </row>
    <row r="59" spans="2:18" ht="27" customHeight="1" x14ac:dyDescent="0.25">
      <c r="B59" s="140"/>
      <c r="C59" s="656"/>
      <c r="D59" s="659"/>
      <c r="E59" s="649"/>
      <c r="F59" s="650"/>
      <c r="G59" s="651"/>
      <c r="H59" s="653"/>
      <c r="I59" s="653"/>
      <c r="J59" s="653"/>
      <c r="K59" s="653"/>
      <c r="L59" s="653"/>
      <c r="M59" s="653"/>
      <c r="N59" s="161"/>
      <c r="O59" s="161"/>
      <c r="P59" s="162"/>
      <c r="Q59" s="158"/>
      <c r="R59" s="141"/>
    </row>
    <row r="60" spans="2:18" ht="19.5" customHeight="1" thickBot="1" x14ac:dyDescent="0.3">
      <c r="B60" s="164"/>
      <c r="C60" s="165"/>
      <c r="D60" s="165"/>
      <c r="E60" s="165"/>
      <c r="F60" s="166"/>
      <c r="G60" s="166"/>
      <c r="H60" s="166"/>
      <c r="I60" s="166"/>
      <c r="J60" s="166"/>
      <c r="K60" s="166"/>
      <c r="L60" s="166"/>
      <c r="M60" s="166"/>
      <c r="N60" s="165"/>
      <c r="O60" s="165"/>
      <c r="P60" s="165"/>
      <c r="Q60" s="165"/>
      <c r="R60" s="167"/>
    </row>
    <row r="61" spans="2:18" x14ac:dyDescent="0.25"/>
  </sheetData>
  <mergeCells count="199">
    <mergeCell ref="O5:Q5"/>
    <mergeCell ref="O6:Q6"/>
    <mergeCell ref="C15:C19"/>
    <mergeCell ref="D15:D19"/>
    <mergeCell ref="E15:E17"/>
    <mergeCell ref="F15:F17"/>
    <mergeCell ref="G15:G17"/>
    <mergeCell ref="O8:O9"/>
    <mergeCell ref="P8:P9"/>
    <mergeCell ref="Q8:Q9"/>
    <mergeCell ref="H8:M8"/>
    <mergeCell ref="D8:D9"/>
    <mergeCell ref="E8:E9"/>
    <mergeCell ref="F8:F9"/>
    <mergeCell ref="G8:G9"/>
    <mergeCell ref="C8:C9"/>
    <mergeCell ref="N8:N9"/>
    <mergeCell ref="H10:H12"/>
    <mergeCell ref="H13:H14"/>
    <mergeCell ref="I13:I14"/>
    <mergeCell ref="J13:J14"/>
    <mergeCell ref="K13:K14"/>
    <mergeCell ref="L13:L14"/>
    <mergeCell ref="M13:M14"/>
    <mergeCell ref="C5:D5"/>
    <mergeCell ref="C6:D6"/>
    <mergeCell ref="E5:F5"/>
    <mergeCell ref="E6:F6"/>
    <mergeCell ref="I5:L5"/>
    <mergeCell ref="I6:L6"/>
    <mergeCell ref="D10:D14"/>
    <mergeCell ref="C10:C14"/>
    <mergeCell ref="E10:E12"/>
    <mergeCell ref="F10:F12"/>
    <mergeCell ref="G10:G12"/>
    <mergeCell ref="E13:G14"/>
    <mergeCell ref="I10:I12"/>
    <mergeCell ref="J10:J12"/>
    <mergeCell ref="K10:K12"/>
    <mergeCell ref="L10:L12"/>
    <mergeCell ref="M15:M17"/>
    <mergeCell ref="E18:G19"/>
    <mergeCell ref="H18:H19"/>
    <mergeCell ref="I18:I19"/>
    <mergeCell ref="J18:J19"/>
    <mergeCell ref="K18:K19"/>
    <mergeCell ref="L18:L19"/>
    <mergeCell ref="M18:M19"/>
    <mergeCell ref="H15:H17"/>
    <mergeCell ref="I15:I17"/>
    <mergeCell ref="J15:J17"/>
    <mergeCell ref="K15:K17"/>
    <mergeCell ref="L15:L17"/>
    <mergeCell ref="M10:M12"/>
    <mergeCell ref="C25:C29"/>
    <mergeCell ref="D25:D29"/>
    <mergeCell ref="E25:E27"/>
    <mergeCell ref="F25:F27"/>
    <mergeCell ref="G25:G27"/>
    <mergeCell ref="M20:M22"/>
    <mergeCell ref="E23:G24"/>
    <mergeCell ref="H23:H24"/>
    <mergeCell ref="I23:I24"/>
    <mergeCell ref="J23:J24"/>
    <mergeCell ref="K23:K24"/>
    <mergeCell ref="L23:L24"/>
    <mergeCell ref="M23:M24"/>
    <mergeCell ref="H20:H22"/>
    <mergeCell ref="I20:I22"/>
    <mergeCell ref="J20:J22"/>
    <mergeCell ref="K20:K22"/>
    <mergeCell ref="L20:L22"/>
    <mergeCell ref="C20:C24"/>
    <mergeCell ref="D20:D24"/>
    <mergeCell ref="E20:E22"/>
    <mergeCell ref="F20:F22"/>
    <mergeCell ref="G20:G22"/>
    <mergeCell ref="M25:M27"/>
    <mergeCell ref="E28:G29"/>
    <mergeCell ref="H28:H29"/>
    <mergeCell ref="I28:I29"/>
    <mergeCell ref="J28:J29"/>
    <mergeCell ref="K28:K29"/>
    <mergeCell ref="L28:L29"/>
    <mergeCell ref="M28:M29"/>
    <mergeCell ref="H25:H27"/>
    <mergeCell ref="I25:I27"/>
    <mergeCell ref="J25:J27"/>
    <mergeCell ref="K25:K27"/>
    <mergeCell ref="L25:L27"/>
    <mergeCell ref="C35:C39"/>
    <mergeCell ref="D35:D39"/>
    <mergeCell ref="E35:E37"/>
    <mergeCell ref="F35:F37"/>
    <mergeCell ref="G35:G37"/>
    <mergeCell ref="M30:M32"/>
    <mergeCell ref="E33:G34"/>
    <mergeCell ref="H33:H34"/>
    <mergeCell ref="I33:I34"/>
    <mergeCell ref="J33:J34"/>
    <mergeCell ref="K33:K34"/>
    <mergeCell ref="L33:L34"/>
    <mergeCell ref="M33:M34"/>
    <mergeCell ref="H30:H32"/>
    <mergeCell ref="I30:I32"/>
    <mergeCell ref="J30:J32"/>
    <mergeCell ref="K30:K32"/>
    <mergeCell ref="L30:L32"/>
    <mergeCell ref="C30:C34"/>
    <mergeCell ref="D30:D34"/>
    <mergeCell ref="E30:E32"/>
    <mergeCell ref="F30:F32"/>
    <mergeCell ref="G30:G32"/>
    <mergeCell ref="M35:M37"/>
    <mergeCell ref="E38:G39"/>
    <mergeCell ref="H38:H39"/>
    <mergeCell ref="I38:I39"/>
    <mergeCell ref="J38:J39"/>
    <mergeCell ref="K38:K39"/>
    <mergeCell ref="L38:L39"/>
    <mergeCell ref="M38:M39"/>
    <mergeCell ref="H35:H37"/>
    <mergeCell ref="I35:I37"/>
    <mergeCell ref="J35:J37"/>
    <mergeCell ref="K35:K37"/>
    <mergeCell ref="L35:L37"/>
    <mergeCell ref="C45:C49"/>
    <mergeCell ref="D45:D49"/>
    <mergeCell ref="E45:E47"/>
    <mergeCell ref="F45:F47"/>
    <mergeCell ref="G45:G47"/>
    <mergeCell ref="M40:M42"/>
    <mergeCell ref="E43:G44"/>
    <mergeCell ref="H43:H44"/>
    <mergeCell ref="I43:I44"/>
    <mergeCell ref="J43:J44"/>
    <mergeCell ref="K43:K44"/>
    <mergeCell ref="L43:L44"/>
    <mergeCell ref="M43:M44"/>
    <mergeCell ref="H40:H42"/>
    <mergeCell ref="I40:I42"/>
    <mergeCell ref="J40:J42"/>
    <mergeCell ref="K40:K42"/>
    <mergeCell ref="L40:L42"/>
    <mergeCell ref="C40:C44"/>
    <mergeCell ref="D40:D44"/>
    <mergeCell ref="E40:E42"/>
    <mergeCell ref="F40:F42"/>
    <mergeCell ref="G40:G42"/>
    <mergeCell ref="M45:M47"/>
    <mergeCell ref="E48:G49"/>
    <mergeCell ref="H48:H49"/>
    <mergeCell ref="I48:I49"/>
    <mergeCell ref="J48:J49"/>
    <mergeCell ref="K48:K49"/>
    <mergeCell ref="L48:L49"/>
    <mergeCell ref="M48:M49"/>
    <mergeCell ref="H45:H47"/>
    <mergeCell ref="I45:I47"/>
    <mergeCell ref="J45:J47"/>
    <mergeCell ref="K45:K47"/>
    <mergeCell ref="L45:L47"/>
    <mergeCell ref="K53:K54"/>
    <mergeCell ref="L53:L54"/>
    <mergeCell ref="M53:M54"/>
    <mergeCell ref="H50:H52"/>
    <mergeCell ref="I50:I52"/>
    <mergeCell ref="J50:J52"/>
    <mergeCell ref="K50:K52"/>
    <mergeCell ref="L50:L52"/>
    <mergeCell ref="C50:C54"/>
    <mergeCell ref="D50:D54"/>
    <mergeCell ref="E50:E52"/>
    <mergeCell ref="F50:F52"/>
    <mergeCell ref="G50:G52"/>
    <mergeCell ref="C3:Q3"/>
    <mergeCell ref="M55:M57"/>
    <mergeCell ref="E58:G59"/>
    <mergeCell ref="H58:H59"/>
    <mergeCell ref="I58:I59"/>
    <mergeCell ref="J58:J59"/>
    <mergeCell ref="K58:K59"/>
    <mergeCell ref="L58:L59"/>
    <mergeCell ref="M58:M59"/>
    <mergeCell ref="H55:H57"/>
    <mergeCell ref="I55:I57"/>
    <mergeCell ref="J55:J57"/>
    <mergeCell ref="K55:K57"/>
    <mergeCell ref="L55:L57"/>
    <mergeCell ref="C55:C59"/>
    <mergeCell ref="D55:D59"/>
    <mergeCell ref="E55:E57"/>
    <mergeCell ref="F55:F57"/>
    <mergeCell ref="G55:G57"/>
    <mergeCell ref="M50:M52"/>
    <mergeCell ref="E53:G54"/>
    <mergeCell ref="H53:H54"/>
    <mergeCell ref="I53:I54"/>
    <mergeCell ref="J53:J54"/>
  </mergeCells>
  <phoneticPr fontId="20" type="noConversion"/>
  <pageMargins left="0.2" right="0" top="0.25" bottom="0" header="0.3" footer="0.3"/>
  <pageSetup scale="3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40811-9EB7-4BEF-8D05-416FA30B88A5}">
  <sheetPr>
    <tabColor theme="7" tint="0.79998168889431442"/>
  </sheetPr>
  <dimension ref="A1:AL42"/>
  <sheetViews>
    <sheetView showGridLines="0" zoomScale="85" zoomScaleNormal="85" workbookViewId="0">
      <selection activeCell="AF33" sqref="AF33"/>
    </sheetView>
  </sheetViews>
  <sheetFormatPr defaultRowHeight="15" x14ac:dyDescent="0.25"/>
  <cols>
    <col min="1" max="1" width="7.5703125" bestFit="1" customWidth="1"/>
    <col min="2" max="3" width="7.5703125" customWidth="1"/>
    <col min="4" max="4" width="6.140625" customWidth="1"/>
    <col min="5" max="7" width="6" bestFit="1" customWidth="1"/>
    <col min="8" max="8" width="7.140625" bestFit="1" customWidth="1"/>
    <col min="9" max="21" width="6" bestFit="1" customWidth="1"/>
    <col min="22" max="22" width="7.140625" bestFit="1" customWidth="1"/>
    <col min="23" max="38" width="6" bestFit="1" customWidth="1"/>
  </cols>
  <sheetData>
    <row r="1" spans="1:38" x14ac:dyDescent="0.25">
      <c r="B1" s="458" t="s">
        <v>1150</v>
      </c>
      <c r="C1" s="458" t="s">
        <v>1150</v>
      </c>
      <c r="D1" s="458" t="s">
        <v>1150</v>
      </c>
      <c r="E1" s="458" t="s">
        <v>1150</v>
      </c>
      <c r="F1" s="458" t="s">
        <v>1150</v>
      </c>
      <c r="G1" s="458" t="s">
        <v>1150</v>
      </c>
      <c r="H1" s="458" t="s">
        <v>1150</v>
      </c>
      <c r="I1" s="458" t="s">
        <v>1150</v>
      </c>
      <c r="J1" s="458" t="s">
        <v>1150</v>
      </c>
      <c r="K1" s="458" t="s">
        <v>1150</v>
      </c>
      <c r="L1" s="458" t="s">
        <v>1150</v>
      </c>
      <c r="M1" s="458" t="s">
        <v>1150</v>
      </c>
      <c r="N1" s="458" t="s">
        <v>1150</v>
      </c>
      <c r="O1" s="458" t="s">
        <v>1150</v>
      </c>
      <c r="P1" s="458" t="s">
        <v>1150</v>
      </c>
      <c r="Q1" s="458" t="s">
        <v>1150</v>
      </c>
      <c r="R1" s="458" t="s">
        <v>1150</v>
      </c>
      <c r="S1" s="458" t="s">
        <v>1150</v>
      </c>
      <c r="T1" s="458" t="s">
        <v>1150</v>
      </c>
      <c r="U1" s="458" t="s">
        <v>1150</v>
      </c>
      <c r="V1" s="458" t="s">
        <v>1150</v>
      </c>
      <c r="W1" s="458" t="s">
        <v>1150</v>
      </c>
      <c r="X1" s="458" t="s">
        <v>1150</v>
      </c>
      <c r="Y1" s="458" t="s">
        <v>1150</v>
      </c>
      <c r="Z1" s="458" t="s">
        <v>1150</v>
      </c>
      <c r="AA1" s="458" t="s">
        <v>1150</v>
      </c>
      <c r="AB1" s="458" t="s">
        <v>1150</v>
      </c>
      <c r="AC1" s="458" t="s">
        <v>1150</v>
      </c>
      <c r="AD1" s="458" t="s">
        <v>1150</v>
      </c>
      <c r="AE1" s="458" t="s">
        <v>1150</v>
      </c>
      <c r="AF1" s="458" t="s">
        <v>1150</v>
      </c>
      <c r="AG1" s="458" t="s">
        <v>1150</v>
      </c>
      <c r="AH1" s="458" t="s">
        <v>1150</v>
      </c>
      <c r="AI1" s="458" t="s">
        <v>1150</v>
      </c>
      <c r="AJ1" s="458" t="s">
        <v>1150</v>
      </c>
      <c r="AK1" s="458" t="s">
        <v>1150</v>
      </c>
      <c r="AL1" s="458" t="s">
        <v>1150</v>
      </c>
    </row>
    <row r="2" spans="1:38" x14ac:dyDescent="0.25">
      <c r="B2" t="s">
        <v>1149</v>
      </c>
      <c r="C2" t="s">
        <v>1148</v>
      </c>
      <c r="D2" t="s">
        <v>1085</v>
      </c>
      <c r="E2" t="s">
        <v>1086</v>
      </c>
      <c r="F2" t="s">
        <v>1087</v>
      </c>
      <c r="G2" t="s">
        <v>1088</v>
      </c>
      <c r="H2" t="s">
        <v>1089</v>
      </c>
      <c r="I2" t="s">
        <v>1090</v>
      </c>
      <c r="J2" t="s">
        <v>1091</v>
      </c>
      <c r="K2" t="s">
        <v>1092</v>
      </c>
      <c r="L2" t="s">
        <v>1093</v>
      </c>
      <c r="M2" t="s">
        <v>1094</v>
      </c>
      <c r="N2" t="s">
        <v>1095</v>
      </c>
      <c r="O2" t="s">
        <v>1096</v>
      </c>
      <c r="P2" t="s">
        <v>1097</v>
      </c>
      <c r="Q2" t="s">
        <v>1098</v>
      </c>
      <c r="R2" t="s">
        <v>1099</v>
      </c>
      <c r="S2" t="s">
        <v>1100</v>
      </c>
      <c r="T2" t="s">
        <v>1101</v>
      </c>
      <c r="U2" t="s">
        <v>1102</v>
      </c>
      <c r="V2" t="s">
        <v>1103</v>
      </c>
      <c r="W2" t="s">
        <v>1104</v>
      </c>
      <c r="X2" t="s">
        <v>1105</v>
      </c>
      <c r="Y2" t="s">
        <v>1106</v>
      </c>
      <c r="Z2" t="s">
        <v>1107</v>
      </c>
      <c r="AA2" t="s">
        <v>1108</v>
      </c>
      <c r="AB2" t="s">
        <v>1109</v>
      </c>
      <c r="AC2" t="s">
        <v>1110</v>
      </c>
      <c r="AD2" t="s">
        <v>1111</v>
      </c>
      <c r="AE2" t="s">
        <v>1112</v>
      </c>
      <c r="AF2" t="s">
        <v>1113</v>
      </c>
      <c r="AG2" t="s">
        <v>1114</v>
      </c>
      <c r="AH2" t="s">
        <v>1115</v>
      </c>
      <c r="AI2" t="s">
        <v>1116</v>
      </c>
      <c r="AJ2" t="s">
        <v>1117</v>
      </c>
      <c r="AK2" s="456" t="s">
        <v>1144</v>
      </c>
      <c r="AL2" s="456" t="s">
        <v>1145</v>
      </c>
    </row>
    <row r="3" spans="1:38" ht="15" customHeight="1" x14ac:dyDescent="0.25">
      <c r="A3" s="448"/>
      <c r="B3" s="675" t="s">
        <v>1055</v>
      </c>
      <c r="C3" s="676"/>
      <c r="D3" s="676"/>
      <c r="E3" s="677"/>
      <c r="F3" s="678" t="s">
        <v>1056</v>
      </c>
      <c r="G3" s="678"/>
      <c r="H3" s="674" t="s">
        <v>1059</v>
      </c>
      <c r="I3" s="674"/>
      <c r="J3" s="674" t="s">
        <v>176</v>
      </c>
      <c r="K3" s="674"/>
      <c r="L3" s="674"/>
      <c r="M3" s="674"/>
      <c r="N3" s="674"/>
      <c r="O3" s="674"/>
      <c r="P3" s="674"/>
      <c r="Q3" s="674" t="s">
        <v>312</v>
      </c>
      <c r="R3" s="674"/>
      <c r="S3" s="674"/>
      <c r="T3" s="674"/>
      <c r="U3" s="674"/>
      <c r="V3" s="674"/>
      <c r="W3" s="674" t="s">
        <v>981</v>
      </c>
      <c r="X3" s="674"/>
      <c r="Y3" s="674"/>
      <c r="Z3" s="674"/>
      <c r="AA3" s="674" t="s">
        <v>1073</v>
      </c>
      <c r="AB3" s="674"/>
      <c r="AC3" s="674"/>
      <c r="AD3" s="674"/>
      <c r="AE3" s="674" t="s">
        <v>1077</v>
      </c>
      <c r="AF3" s="674"/>
      <c r="AG3" s="674"/>
      <c r="AH3" s="674"/>
      <c r="AI3" s="674" t="s">
        <v>1082</v>
      </c>
      <c r="AJ3" s="674"/>
      <c r="AK3" s="674"/>
      <c r="AL3" s="674"/>
    </row>
    <row r="4" spans="1:38" ht="113.25" x14ac:dyDescent="0.25">
      <c r="A4" s="449" t="s">
        <v>165</v>
      </c>
      <c r="B4" s="450" t="s">
        <v>1053</v>
      </c>
      <c r="C4" s="450" t="s">
        <v>1054</v>
      </c>
      <c r="D4" s="450" t="s">
        <v>1147</v>
      </c>
      <c r="E4" s="450" t="s">
        <v>1146</v>
      </c>
      <c r="F4" s="450" t="s">
        <v>1057</v>
      </c>
      <c r="G4" s="450" t="s">
        <v>1058</v>
      </c>
      <c r="H4" s="450" t="s">
        <v>1057</v>
      </c>
      <c r="I4" s="450" t="s">
        <v>1060</v>
      </c>
      <c r="J4" s="450" t="s">
        <v>1057</v>
      </c>
      <c r="K4" s="450" t="s">
        <v>1061</v>
      </c>
      <c r="L4" s="450" t="s">
        <v>1062</v>
      </c>
      <c r="M4" s="450" t="s">
        <v>1063</v>
      </c>
      <c r="N4" s="450" t="s">
        <v>1049</v>
      </c>
      <c r="O4" s="450" t="s">
        <v>1064</v>
      </c>
      <c r="P4" s="450" t="s">
        <v>1065</v>
      </c>
      <c r="Q4" s="450" t="s">
        <v>1057</v>
      </c>
      <c r="R4" s="450" t="s">
        <v>1066</v>
      </c>
      <c r="S4" s="450" t="s">
        <v>1067</v>
      </c>
      <c r="T4" s="450" t="s">
        <v>1068</v>
      </c>
      <c r="U4" s="450" t="s">
        <v>1069</v>
      </c>
      <c r="V4" s="450" t="s">
        <v>1060</v>
      </c>
      <c r="W4" s="450" t="s">
        <v>1057</v>
      </c>
      <c r="X4" s="450" t="s">
        <v>1070</v>
      </c>
      <c r="Y4" s="450" t="s">
        <v>1071</v>
      </c>
      <c r="Z4" s="450" t="s">
        <v>1072</v>
      </c>
      <c r="AA4" s="455" t="s">
        <v>1074</v>
      </c>
      <c r="AB4" s="455" t="s">
        <v>1060</v>
      </c>
      <c r="AC4" s="455" t="s">
        <v>1075</v>
      </c>
      <c r="AD4" s="451" t="s">
        <v>1076</v>
      </c>
      <c r="AE4" s="451" t="s">
        <v>1078</v>
      </c>
      <c r="AF4" s="451" t="s">
        <v>1079</v>
      </c>
      <c r="AG4" s="451" t="s">
        <v>1080</v>
      </c>
      <c r="AH4" s="451" t="s">
        <v>1081</v>
      </c>
      <c r="AI4" s="451" t="s">
        <v>1057</v>
      </c>
      <c r="AJ4" s="451" t="s">
        <v>1083</v>
      </c>
      <c r="AK4" s="451" t="s">
        <v>1084</v>
      </c>
      <c r="AL4" s="451" t="s">
        <v>1058</v>
      </c>
    </row>
    <row r="5" spans="1:38" s="452" customFormat="1" ht="24" customHeight="1" x14ac:dyDescent="0.25">
      <c r="A5" s="453" t="s">
        <v>72</v>
      </c>
      <c r="B5" s="461">
        <f>'C. Summary'!E3</f>
        <v>0</v>
      </c>
      <c r="C5" s="461">
        <f>'C. Summary'!D3</f>
        <v>0</v>
      </c>
      <c r="D5" s="461">
        <f>'C. Summary'!E4</f>
        <v>0</v>
      </c>
      <c r="E5" s="461">
        <f>'C. Summary'!D4</f>
        <v>0</v>
      </c>
      <c r="F5" s="461">
        <f>'C. Summary'!E6</f>
        <v>0</v>
      </c>
      <c r="G5" s="461">
        <f>'C. Summary'!D6</f>
        <v>0</v>
      </c>
      <c r="H5" s="461">
        <f>'C. Summary'!E7</f>
        <v>0</v>
      </c>
      <c r="I5" s="461">
        <f>'C. Summary'!D7</f>
        <v>0</v>
      </c>
      <c r="J5" s="461">
        <f>'C. Summary'!E8</f>
        <v>0</v>
      </c>
      <c r="K5" s="461">
        <f>'C. Summary'!D8</f>
        <v>0</v>
      </c>
      <c r="L5" s="461">
        <f>'C. Summary'!E9</f>
        <v>0</v>
      </c>
      <c r="M5" s="461">
        <f>'C. Summary'!D9</f>
        <v>0</v>
      </c>
      <c r="N5" s="461">
        <f>'C. Summary'!D10</f>
        <v>0</v>
      </c>
      <c r="O5" s="461">
        <f>'C. Summary'!E11</f>
        <v>0</v>
      </c>
      <c r="P5" s="461">
        <f>'C. Summary'!D11</f>
        <v>0</v>
      </c>
      <c r="Q5" s="461">
        <f>'C. Summary'!E12</f>
        <v>0</v>
      </c>
      <c r="R5" s="461">
        <f>'C. Summary'!D12</f>
        <v>0</v>
      </c>
      <c r="S5" s="461">
        <f>'C. Summary'!E13</f>
        <v>0</v>
      </c>
      <c r="T5" s="461">
        <f>'C. Summary'!D13</f>
        <v>0</v>
      </c>
      <c r="U5" s="461">
        <f>'C. Summary'!D14</f>
        <v>0</v>
      </c>
      <c r="V5" s="461">
        <f>'C. Summary'!D15</f>
        <v>0</v>
      </c>
      <c r="W5" s="461">
        <f>'C. Summary'!E16</f>
        <v>0</v>
      </c>
      <c r="X5" s="461">
        <f>'C. Summary'!D16</f>
        <v>0</v>
      </c>
      <c r="Y5" s="461">
        <f>'C. Summary'!E17</f>
        <v>0</v>
      </c>
      <c r="Z5" s="461">
        <f>'C. Summary'!D17</f>
        <v>0</v>
      </c>
      <c r="AA5" s="461">
        <f>'C. Summary'!E18</f>
        <v>0</v>
      </c>
      <c r="AB5" s="461">
        <f>'C. Summary'!D18</f>
        <v>0</v>
      </c>
      <c r="AC5" s="461">
        <f>'C. Summary'!E19</f>
        <v>0</v>
      </c>
      <c r="AD5" s="461">
        <f>'C. Summary'!D19</f>
        <v>0</v>
      </c>
      <c r="AE5" s="461">
        <f>'C. Summary'!E20</f>
        <v>0</v>
      </c>
      <c r="AF5" s="461">
        <f>'C. Summary'!D20</f>
        <v>0</v>
      </c>
      <c r="AG5" s="461">
        <f>'C. Summary'!E21</f>
        <v>0</v>
      </c>
      <c r="AH5" s="461">
        <f>'C. Summary'!D21</f>
        <v>0</v>
      </c>
      <c r="AI5" s="461">
        <f>'C. Summary'!E22</f>
        <v>0</v>
      </c>
      <c r="AJ5" s="461">
        <f>'C. Summary'!D22</f>
        <v>0</v>
      </c>
      <c r="AK5" s="461">
        <f>'C. Summary'!E23</f>
        <v>0</v>
      </c>
      <c r="AL5" s="461">
        <f>'C. Summary'!D23</f>
        <v>0</v>
      </c>
    </row>
    <row r="6" spans="1:38" s="452" customFormat="1" ht="24" customHeight="1" x14ac:dyDescent="0.25">
      <c r="A6" s="453" t="s">
        <v>1037</v>
      </c>
      <c r="B6" s="454"/>
      <c r="C6" s="454">
        <f>IFERROR(C5/B5,0)</f>
        <v>0</v>
      </c>
      <c r="D6" s="454"/>
      <c r="E6" s="454">
        <f>IFERROR(E5/D5,0)</f>
        <v>0</v>
      </c>
      <c r="F6" s="454"/>
      <c r="G6" s="454">
        <f>IFERROR(G5/F5,0)</f>
        <v>0</v>
      </c>
      <c r="H6" s="454"/>
      <c r="I6" s="454">
        <f>IFERROR(I5/H5,0)</f>
        <v>0</v>
      </c>
      <c r="J6" s="454"/>
      <c r="K6" s="454">
        <f>IFERROR(K5/J5,0)</f>
        <v>0</v>
      </c>
      <c r="L6" s="454">
        <f t="shared" ref="L6" si="0">IFERROR(L5/K5,0)</f>
        <v>0</v>
      </c>
      <c r="M6" s="454">
        <f>IFERROR(M5/L5,0)</f>
        <v>0</v>
      </c>
      <c r="N6" s="454">
        <f>IFERROR(N5/M5,0)</f>
        <v>0</v>
      </c>
      <c r="O6" s="454">
        <f>IFERROR(O5/M5,0)</f>
        <v>0</v>
      </c>
      <c r="P6" s="454">
        <f>IFERROR(P5/O5,0)</f>
        <v>0</v>
      </c>
      <c r="Q6" s="454"/>
      <c r="R6" s="454">
        <f>IFERROR(R5/Q5,0)</f>
        <v>0</v>
      </c>
      <c r="S6" s="454">
        <f>IFERROR(S5/R5,0)</f>
        <v>0</v>
      </c>
      <c r="T6" s="454">
        <f>IFERROR(T5/S5,0)</f>
        <v>0</v>
      </c>
      <c r="U6" s="454">
        <f t="shared" ref="U6" si="1">IFERROR(U5/T5,0)</f>
        <v>0</v>
      </c>
      <c r="V6" s="454">
        <f t="shared" ref="V6" si="2">IFERROR(V5/U5,0)</f>
        <v>0</v>
      </c>
      <c r="W6" s="454"/>
      <c r="X6" s="454">
        <f t="shared" ref="X6" si="3">IFERROR(X5/W5,0)</f>
        <v>0</v>
      </c>
      <c r="Y6" s="454">
        <f t="shared" ref="Y6" si="4">IFERROR(Y5/X5,0)</f>
        <v>0</v>
      </c>
      <c r="Z6" s="454">
        <f t="shared" ref="Z6" si="5">IFERROR(Z5/Y5,0)</f>
        <v>0</v>
      </c>
      <c r="AA6" s="454"/>
      <c r="AB6" s="454">
        <f t="shared" ref="AB6" si="6">IFERROR(AB5/AA5,0)</f>
        <v>0</v>
      </c>
      <c r="AC6" s="454"/>
      <c r="AD6" s="454">
        <f t="shared" ref="AD6" si="7">IFERROR(AD5/AC5,0)</f>
        <v>0</v>
      </c>
      <c r="AE6" s="454"/>
      <c r="AF6" s="454">
        <f t="shared" ref="AF6" si="8">IFERROR(AF5/AE5,0)</f>
        <v>0</v>
      </c>
      <c r="AG6" s="454"/>
      <c r="AH6" s="454">
        <f t="shared" ref="AH6" si="9">IFERROR(AH5/AG5,0)</f>
        <v>0</v>
      </c>
      <c r="AI6" s="454"/>
      <c r="AJ6" s="454">
        <f>IFERROR(AJ5/AI5,0)</f>
        <v>0</v>
      </c>
      <c r="AK6" s="454">
        <f>IFERROR(AK5/AJ5,0)</f>
        <v>0</v>
      </c>
      <c r="AL6" s="454">
        <f>IFERROR(AL5/AK5,0)</f>
        <v>0</v>
      </c>
    </row>
    <row r="7" spans="1:38" s="460" customFormat="1" ht="44.25" customHeight="1" x14ac:dyDescent="0.25">
      <c r="A7" s="459"/>
    </row>
    <row r="42" ht="99" customHeight="1" x14ac:dyDescent="0.25"/>
  </sheetData>
  <mergeCells count="9">
    <mergeCell ref="AI3:AL3"/>
    <mergeCell ref="B3:E3"/>
    <mergeCell ref="F3:G3"/>
    <mergeCell ref="H3:I3"/>
    <mergeCell ref="J3:P3"/>
    <mergeCell ref="Q3:V3"/>
    <mergeCell ref="W3:Z3"/>
    <mergeCell ref="AA3:AD3"/>
    <mergeCell ref="AE3:AH3"/>
  </mergeCells>
  <pageMargins left="0.7" right="0.7" top="0.75" bottom="0.75" header="0.3" footer="0.3"/>
  <ignoredErrors>
    <ignoredError sqref="O6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D3788-4426-4569-962E-DC5229D9EAD3}">
  <sheetPr>
    <tabColor rgb="FFFF9999"/>
    <pageSetUpPr fitToPage="1"/>
  </sheetPr>
  <dimension ref="A1:BK17"/>
  <sheetViews>
    <sheetView showGridLines="0" zoomScale="85" zoomScaleNormal="85" workbookViewId="0">
      <selection activeCell="AJ15" sqref="AJ15"/>
    </sheetView>
  </sheetViews>
  <sheetFormatPr defaultRowHeight="15" x14ac:dyDescent="0.25"/>
  <cols>
    <col min="1" max="1" width="10.140625" customWidth="1"/>
    <col min="2" max="38" width="7.7109375" customWidth="1"/>
    <col min="39" max="40" width="4.140625" bestFit="1" customWidth="1"/>
    <col min="41" max="48" width="4.5703125" customWidth="1"/>
    <col min="49" max="49" width="14.140625" bestFit="1" customWidth="1"/>
    <col min="50" max="50" width="4.7109375" bestFit="1" customWidth="1"/>
    <col min="51" max="52" width="3.85546875" bestFit="1" customWidth="1"/>
    <col min="53" max="53" width="3.7109375" bestFit="1" customWidth="1"/>
    <col min="54" max="57" width="3.85546875" bestFit="1" customWidth="1"/>
    <col min="58" max="63" width="4.140625" bestFit="1" customWidth="1"/>
  </cols>
  <sheetData>
    <row r="1" spans="1:63" s="4" customFormat="1" ht="21.75" customHeight="1" x14ac:dyDescent="0.25">
      <c r="A1" s="487"/>
      <c r="B1" s="482" t="s">
        <v>1149</v>
      </c>
      <c r="C1" s="482" t="s">
        <v>1148</v>
      </c>
      <c r="D1" s="482" t="s">
        <v>1085</v>
      </c>
      <c r="E1" s="482" t="s">
        <v>1086</v>
      </c>
      <c r="F1" s="482" t="s">
        <v>1087</v>
      </c>
      <c r="G1" s="482" t="s">
        <v>1088</v>
      </c>
      <c r="H1" s="482" t="s">
        <v>1089</v>
      </c>
      <c r="I1" s="482" t="s">
        <v>1090</v>
      </c>
      <c r="J1" s="482" t="s">
        <v>1091</v>
      </c>
      <c r="K1" s="482" t="s">
        <v>1092</v>
      </c>
      <c r="L1" s="482" t="s">
        <v>1093</v>
      </c>
      <c r="M1" s="482" t="s">
        <v>1094</v>
      </c>
      <c r="N1" s="482" t="s">
        <v>1095</v>
      </c>
      <c r="O1" s="482" t="s">
        <v>1096</v>
      </c>
      <c r="P1" s="482" t="s">
        <v>1097</v>
      </c>
      <c r="Q1" s="482" t="s">
        <v>1098</v>
      </c>
      <c r="R1" s="482" t="s">
        <v>1099</v>
      </c>
      <c r="S1" s="482" t="s">
        <v>1100</v>
      </c>
      <c r="T1" s="482" t="s">
        <v>1101</v>
      </c>
      <c r="U1" s="482" t="s">
        <v>1102</v>
      </c>
      <c r="V1" s="482" t="s">
        <v>1103</v>
      </c>
      <c r="W1" s="482" t="s">
        <v>1104</v>
      </c>
      <c r="X1" s="482" t="s">
        <v>1105</v>
      </c>
      <c r="Y1" s="482" t="s">
        <v>1106</v>
      </c>
      <c r="Z1" s="482" t="s">
        <v>1107</v>
      </c>
      <c r="AA1" s="482" t="s">
        <v>1108</v>
      </c>
      <c r="AB1" s="482" t="s">
        <v>1109</v>
      </c>
      <c r="AC1" s="482" t="s">
        <v>1110</v>
      </c>
      <c r="AD1" s="482" t="s">
        <v>1111</v>
      </c>
      <c r="AE1" s="482" t="s">
        <v>1112</v>
      </c>
      <c r="AF1" s="482" t="s">
        <v>1113</v>
      </c>
      <c r="AG1" s="482" t="s">
        <v>1114</v>
      </c>
      <c r="AH1" s="482" t="s">
        <v>1115</v>
      </c>
      <c r="AI1" s="482" t="s">
        <v>1116</v>
      </c>
      <c r="AJ1" s="482" t="s">
        <v>1117</v>
      </c>
      <c r="AK1" s="488" t="s">
        <v>1144</v>
      </c>
      <c r="AL1" s="488" t="s">
        <v>1145</v>
      </c>
    </row>
    <row r="2" spans="1:63" s="457" customFormat="1" ht="24" customHeight="1" x14ac:dyDescent="0.25">
      <c r="A2" s="489"/>
      <c r="B2" s="679" t="s">
        <v>1055</v>
      </c>
      <c r="C2" s="680"/>
      <c r="D2" s="680"/>
      <c r="E2" s="681"/>
      <c r="F2" s="682" t="s">
        <v>1056</v>
      </c>
      <c r="G2" s="682"/>
      <c r="H2" s="683" t="s">
        <v>1059</v>
      </c>
      <c r="I2" s="683"/>
      <c r="J2" s="683" t="s">
        <v>176</v>
      </c>
      <c r="K2" s="683"/>
      <c r="L2" s="683"/>
      <c r="M2" s="683"/>
      <c r="N2" s="683"/>
      <c r="O2" s="683"/>
      <c r="P2" s="683"/>
      <c r="Q2" s="683" t="s">
        <v>312</v>
      </c>
      <c r="R2" s="683"/>
      <c r="S2" s="683"/>
      <c r="T2" s="683"/>
      <c r="U2" s="683"/>
      <c r="V2" s="683"/>
      <c r="W2" s="683" t="s">
        <v>981</v>
      </c>
      <c r="X2" s="683"/>
      <c r="Y2" s="683"/>
      <c r="Z2" s="683"/>
      <c r="AA2" s="683" t="s">
        <v>1073</v>
      </c>
      <c r="AB2" s="683"/>
      <c r="AC2" s="683"/>
      <c r="AD2" s="683"/>
      <c r="AE2" s="683" t="s">
        <v>1077</v>
      </c>
      <c r="AF2" s="683"/>
      <c r="AG2" s="683"/>
      <c r="AH2" s="683"/>
      <c r="AI2" s="683" t="s">
        <v>1082</v>
      </c>
      <c r="AJ2" s="683"/>
      <c r="AK2" s="683"/>
      <c r="AL2" s="683"/>
    </row>
    <row r="3" spans="1:63" ht="102" customHeight="1" x14ac:dyDescent="0.25">
      <c r="A3" s="495" t="s">
        <v>165</v>
      </c>
      <c r="B3" s="490" t="s">
        <v>1053</v>
      </c>
      <c r="C3" s="490" t="s">
        <v>1054</v>
      </c>
      <c r="D3" s="490" t="s">
        <v>1147</v>
      </c>
      <c r="E3" s="490" t="s">
        <v>1146</v>
      </c>
      <c r="F3" s="490" t="s">
        <v>1057</v>
      </c>
      <c r="G3" s="490" t="s">
        <v>1058</v>
      </c>
      <c r="H3" s="490" t="s">
        <v>1057</v>
      </c>
      <c r="I3" s="490" t="s">
        <v>1060</v>
      </c>
      <c r="J3" s="490" t="s">
        <v>1057</v>
      </c>
      <c r="K3" s="490" t="s">
        <v>1061</v>
      </c>
      <c r="L3" s="490" t="s">
        <v>1062</v>
      </c>
      <c r="M3" s="490" t="s">
        <v>1063</v>
      </c>
      <c r="N3" s="490" t="s">
        <v>1049</v>
      </c>
      <c r="O3" s="490" t="s">
        <v>1064</v>
      </c>
      <c r="P3" s="490" t="s">
        <v>1065</v>
      </c>
      <c r="Q3" s="490" t="s">
        <v>1057</v>
      </c>
      <c r="R3" s="490" t="s">
        <v>1066</v>
      </c>
      <c r="S3" s="490" t="s">
        <v>1067</v>
      </c>
      <c r="T3" s="490" t="s">
        <v>1068</v>
      </c>
      <c r="U3" s="490" t="s">
        <v>1069</v>
      </c>
      <c r="V3" s="490" t="s">
        <v>1060</v>
      </c>
      <c r="W3" s="490" t="s">
        <v>1057</v>
      </c>
      <c r="X3" s="490" t="s">
        <v>1070</v>
      </c>
      <c r="Y3" s="490" t="s">
        <v>1071</v>
      </c>
      <c r="Z3" s="490" t="s">
        <v>1072</v>
      </c>
      <c r="AA3" s="491" t="s">
        <v>1074</v>
      </c>
      <c r="AB3" s="491" t="s">
        <v>1060</v>
      </c>
      <c r="AC3" s="491" t="s">
        <v>1075</v>
      </c>
      <c r="AD3" s="492" t="s">
        <v>1076</v>
      </c>
      <c r="AE3" s="492" t="s">
        <v>1078</v>
      </c>
      <c r="AF3" s="492" t="s">
        <v>1079</v>
      </c>
      <c r="AG3" s="492" t="s">
        <v>1080</v>
      </c>
      <c r="AH3" s="492" t="s">
        <v>1081</v>
      </c>
      <c r="AI3" s="492" t="s">
        <v>1057</v>
      </c>
      <c r="AJ3" s="492" t="s">
        <v>1083</v>
      </c>
      <c r="AK3" s="492" t="s">
        <v>1084</v>
      </c>
      <c r="AL3" s="492" t="s">
        <v>1058</v>
      </c>
    </row>
    <row r="4" spans="1:63" s="7" customFormat="1" ht="15.75" x14ac:dyDescent="0.25">
      <c r="A4" s="496" t="s">
        <v>72</v>
      </c>
      <c r="B4" s="497">
        <f>'C. Summary'!E3</f>
        <v>0</v>
      </c>
      <c r="C4" s="497">
        <f>'C. Summary'!D3</f>
        <v>0</v>
      </c>
      <c r="D4" s="497">
        <f>'C. Summary'!E4</f>
        <v>0</v>
      </c>
      <c r="E4" s="497">
        <f>'C. Summary'!D4</f>
        <v>0</v>
      </c>
      <c r="F4" s="497">
        <f>'C. Summary'!E6</f>
        <v>0</v>
      </c>
      <c r="G4" s="497">
        <f>'C. Summary'!D6</f>
        <v>0</v>
      </c>
      <c r="H4" s="497">
        <f>'C. Summary'!E7</f>
        <v>0</v>
      </c>
      <c r="I4" s="497">
        <f>'C. Summary'!D7</f>
        <v>0</v>
      </c>
      <c r="J4" s="497">
        <f>'C. Summary'!E8</f>
        <v>0</v>
      </c>
      <c r="K4" s="497">
        <f>'C. Summary'!D8</f>
        <v>0</v>
      </c>
      <c r="L4" s="497">
        <f>'C. Summary'!E9</f>
        <v>0</v>
      </c>
      <c r="M4" s="497">
        <f>'C. Summary'!D9</f>
        <v>0</v>
      </c>
      <c r="N4" s="497">
        <f>'C. Summary'!D10</f>
        <v>0</v>
      </c>
      <c r="O4" s="497">
        <f>'C. Summary'!E11</f>
        <v>0</v>
      </c>
      <c r="P4" s="497">
        <f>'C. Summary'!D11</f>
        <v>0</v>
      </c>
      <c r="Q4" s="497">
        <f>'C. Summary'!E12</f>
        <v>0</v>
      </c>
      <c r="R4" s="497">
        <f>'C. Summary'!D12</f>
        <v>0</v>
      </c>
      <c r="S4" s="497">
        <f>'C. Summary'!E13</f>
        <v>0</v>
      </c>
      <c r="T4" s="497">
        <f>'C. Summary'!D13</f>
        <v>0</v>
      </c>
      <c r="U4" s="497">
        <f>'C. Summary'!D14</f>
        <v>0</v>
      </c>
      <c r="V4" s="497">
        <f>'C. Summary'!D15</f>
        <v>0</v>
      </c>
      <c r="W4" s="497">
        <f>'C. Summary'!E16</f>
        <v>0</v>
      </c>
      <c r="X4" s="497">
        <f>'C. Summary'!D16</f>
        <v>0</v>
      </c>
      <c r="Y4" s="497">
        <f>'C. Summary'!E17</f>
        <v>0</v>
      </c>
      <c r="Z4" s="497">
        <f>'C. Summary'!D17</f>
        <v>0</v>
      </c>
      <c r="AA4" s="497">
        <f>'C. Summary'!E18</f>
        <v>0</v>
      </c>
      <c r="AB4" s="497">
        <f>'C. Summary'!D18</f>
        <v>0</v>
      </c>
      <c r="AC4" s="497">
        <f>'C. Summary'!E19</f>
        <v>0</v>
      </c>
      <c r="AD4" s="497">
        <f>'C. Summary'!D19</f>
        <v>0</v>
      </c>
      <c r="AE4" s="497">
        <f>'C. Summary'!E20</f>
        <v>0</v>
      </c>
      <c r="AF4" s="497">
        <f>'C. Summary'!D20</f>
        <v>0</v>
      </c>
      <c r="AG4" s="497">
        <f>'C. Summary'!E21</f>
        <v>0</v>
      </c>
      <c r="AH4" s="497">
        <f>'C. Summary'!D21</f>
        <v>0</v>
      </c>
      <c r="AI4" s="497">
        <f>'C. Summary'!E22</f>
        <v>0</v>
      </c>
      <c r="AJ4" s="497">
        <f>'C. Summary'!D22</f>
        <v>0</v>
      </c>
      <c r="AK4" s="497">
        <f>'C. Summary'!E23</f>
        <v>0</v>
      </c>
      <c r="AL4" s="497">
        <f>'C. Summary'!D23</f>
        <v>0</v>
      </c>
    </row>
    <row r="5" spans="1:63" s="7" customFormat="1" ht="15.75" x14ac:dyDescent="0.25">
      <c r="A5" s="496" t="s">
        <v>1037</v>
      </c>
      <c r="B5" s="498"/>
      <c r="C5" s="498">
        <f>IFERROR(C4/B4,0)</f>
        <v>0</v>
      </c>
      <c r="D5" s="498"/>
      <c r="E5" s="498">
        <f>IFERROR(E4/D4,0)</f>
        <v>0</v>
      </c>
      <c r="F5" s="498"/>
      <c r="G5" s="498">
        <f>IFERROR(G4/F4,0)</f>
        <v>0</v>
      </c>
      <c r="H5" s="498"/>
      <c r="I5" s="498">
        <f>IFERROR(I4/H4,0)</f>
        <v>0</v>
      </c>
      <c r="J5" s="498"/>
      <c r="K5" s="498">
        <f>IFERROR(K4/J4,0)</f>
        <v>0</v>
      </c>
      <c r="L5" s="498">
        <f t="shared" ref="L5" si="0">IFERROR(L4/K4,0)</f>
        <v>0</v>
      </c>
      <c r="M5" s="498">
        <f>IFERROR(M4/L4,0)</f>
        <v>0</v>
      </c>
      <c r="N5" s="498">
        <f>IFERROR(N4/M4,0)</f>
        <v>0</v>
      </c>
      <c r="O5" s="498">
        <f>IFERROR(O4/M4,0)</f>
        <v>0</v>
      </c>
      <c r="P5" s="498">
        <f>IFERROR(P4/O4,0)</f>
        <v>0</v>
      </c>
      <c r="Q5" s="498"/>
      <c r="R5" s="498">
        <f>IFERROR(R4/Q4,0)</f>
        <v>0</v>
      </c>
      <c r="S5" s="498">
        <f>IFERROR(S4/R4,0)</f>
        <v>0</v>
      </c>
      <c r="T5" s="498">
        <f>IFERROR(T4/S4,0)</f>
        <v>0</v>
      </c>
      <c r="U5" s="498">
        <f>IFERROR(U4/T4,0)</f>
        <v>0</v>
      </c>
      <c r="V5" s="498">
        <f>IFERROR(V4/U4,0)</f>
        <v>0</v>
      </c>
      <c r="W5" s="498"/>
      <c r="X5" s="498">
        <f t="shared" ref="X5" si="1">IFERROR(X4/W4,0)</f>
        <v>0</v>
      </c>
      <c r="Y5" s="498">
        <f>IFERROR(Y4/X4,0)</f>
        <v>0</v>
      </c>
      <c r="Z5" s="498">
        <f>IFERROR(Z4/Y4,0)</f>
        <v>0</v>
      </c>
      <c r="AA5" s="498"/>
      <c r="AB5" s="498">
        <f t="shared" ref="AB5" si="2">IFERROR(AB4/AA4,0)</f>
        <v>0</v>
      </c>
      <c r="AC5" s="498"/>
      <c r="AD5" s="498">
        <f t="shared" ref="AD5" si="3">IFERROR(AD4/AC4,0)</f>
        <v>0</v>
      </c>
      <c r="AE5" s="498"/>
      <c r="AF5" s="498">
        <f t="shared" ref="AF5" si="4">IFERROR(AF4/AE4,0)</f>
        <v>0</v>
      </c>
      <c r="AG5" s="498"/>
      <c r="AH5" s="498">
        <f t="shared" ref="AH5" si="5">IFERROR(AH4/AG4,0)</f>
        <v>0</v>
      </c>
      <c r="AI5" s="498"/>
      <c r="AJ5" s="498">
        <f>IFERROR(AJ4/AI4,0)</f>
        <v>0</v>
      </c>
      <c r="AK5" s="498">
        <f>IFERROR(AK4/AJ4,0)</f>
        <v>0</v>
      </c>
      <c r="AL5" s="498">
        <f>IFERROR(AL4/AK4,0)</f>
        <v>0</v>
      </c>
    </row>
    <row r="7" spans="1:63" ht="22.5" customHeight="1" x14ac:dyDescent="0.25">
      <c r="A7" s="484"/>
      <c r="B7" s="485" t="s">
        <v>1152</v>
      </c>
      <c r="C7" s="485" t="s">
        <v>1153</v>
      </c>
      <c r="D7" s="485" t="s">
        <v>1154</v>
      </c>
      <c r="E7" s="485" t="s">
        <v>1155</v>
      </c>
      <c r="F7" s="485" t="s">
        <v>1156</v>
      </c>
      <c r="G7" s="485" t="s">
        <v>1157</v>
      </c>
      <c r="H7" s="485" t="s">
        <v>1158</v>
      </c>
      <c r="I7" s="485" t="s">
        <v>1159</v>
      </c>
      <c r="J7" s="485" t="s">
        <v>1160</v>
      </c>
      <c r="K7" s="485" t="s">
        <v>1161</v>
      </c>
      <c r="L7" s="485" t="s">
        <v>1162</v>
      </c>
      <c r="M7" s="485" t="s">
        <v>1163</v>
      </c>
      <c r="N7" s="485" t="s">
        <v>1164</v>
      </c>
      <c r="O7" s="485" t="s">
        <v>1165</v>
      </c>
      <c r="P7" s="485" t="s">
        <v>1166</v>
      </c>
      <c r="Q7" s="485" t="s">
        <v>1167</v>
      </c>
      <c r="R7" s="485" t="s">
        <v>1168</v>
      </c>
      <c r="S7" s="485" t="s">
        <v>1170</v>
      </c>
      <c r="T7" s="485" t="s">
        <v>1171</v>
      </c>
      <c r="U7" s="485" t="s">
        <v>1172</v>
      </c>
      <c r="V7" s="485" t="s">
        <v>1169</v>
      </c>
      <c r="W7" s="485" t="s">
        <v>1173</v>
      </c>
      <c r="X7" s="485" t="s">
        <v>1174</v>
      </c>
      <c r="Y7" s="485" t="s">
        <v>1175</v>
      </c>
      <c r="Z7" s="485" t="s">
        <v>1176</v>
      </c>
      <c r="AA7" s="485" t="s">
        <v>1177</v>
      </c>
      <c r="AB7" s="485" t="s">
        <v>1178</v>
      </c>
      <c r="AC7" s="486" t="s">
        <v>1140</v>
      </c>
      <c r="AD7" s="486" t="s">
        <v>1141</v>
      </c>
      <c r="AE7" s="486" t="s">
        <v>1142</v>
      </c>
      <c r="AF7" s="486" t="s">
        <v>1143</v>
      </c>
    </row>
    <row r="8" spans="1:63" s="457" customFormat="1" ht="24" customHeight="1" x14ac:dyDescent="0.25">
      <c r="A8" s="493"/>
      <c r="B8" s="687" t="s">
        <v>1055</v>
      </c>
      <c r="C8" s="687"/>
      <c r="D8" s="687"/>
      <c r="E8" s="687"/>
      <c r="F8" s="687" t="s">
        <v>1056</v>
      </c>
      <c r="G8" s="687"/>
      <c r="H8" s="688" t="s">
        <v>176</v>
      </c>
      <c r="I8" s="689"/>
      <c r="J8" s="689"/>
      <c r="K8" s="689"/>
      <c r="L8" s="689"/>
      <c r="M8" s="689"/>
      <c r="N8" s="689"/>
      <c r="O8" s="689"/>
      <c r="P8" s="690"/>
      <c r="Q8" s="688" t="s">
        <v>312</v>
      </c>
      <c r="R8" s="689"/>
      <c r="S8" s="689"/>
      <c r="T8" s="689"/>
      <c r="U8" s="689"/>
      <c r="V8" s="690"/>
      <c r="W8" s="688" t="s">
        <v>981</v>
      </c>
      <c r="X8" s="689"/>
      <c r="Y8" s="689"/>
      <c r="Z8" s="690"/>
      <c r="AA8" s="691" t="s">
        <v>177</v>
      </c>
      <c r="AB8" s="691"/>
      <c r="AC8" s="691" t="s">
        <v>82</v>
      </c>
      <c r="AD8" s="691"/>
      <c r="AE8" s="691"/>
      <c r="AF8" s="691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ht="110.25" x14ac:dyDescent="0.25">
      <c r="A9" s="495" t="s">
        <v>165</v>
      </c>
      <c r="B9" s="494" t="s">
        <v>1053</v>
      </c>
      <c r="C9" s="494" t="s">
        <v>1054</v>
      </c>
      <c r="D9" s="494" t="s">
        <v>1147</v>
      </c>
      <c r="E9" s="494" t="s">
        <v>1146</v>
      </c>
      <c r="F9" s="494" t="s">
        <v>1057</v>
      </c>
      <c r="G9" s="494" t="s">
        <v>1058</v>
      </c>
      <c r="H9" s="494" t="s">
        <v>1057</v>
      </c>
      <c r="I9" s="494" t="s">
        <v>1061</v>
      </c>
      <c r="J9" s="494" t="s">
        <v>1120</v>
      </c>
      <c r="K9" s="494" t="s">
        <v>1122</v>
      </c>
      <c r="L9" s="494" t="s">
        <v>1062</v>
      </c>
      <c r="M9" s="494" t="s">
        <v>1124</v>
      </c>
      <c r="N9" s="494" t="s">
        <v>1128</v>
      </c>
      <c r="O9" s="494" t="s">
        <v>1129</v>
      </c>
      <c r="P9" s="494" t="s">
        <v>1065</v>
      </c>
      <c r="Q9" s="494" t="s">
        <v>1057</v>
      </c>
      <c r="R9" s="494" t="s">
        <v>1066</v>
      </c>
      <c r="S9" s="494" t="s">
        <v>1067</v>
      </c>
      <c r="T9" s="494" t="s">
        <v>1068</v>
      </c>
      <c r="U9" s="494" t="s">
        <v>1069</v>
      </c>
      <c r="V9" s="494" t="s">
        <v>1060</v>
      </c>
      <c r="W9" s="494" t="s">
        <v>1057</v>
      </c>
      <c r="X9" s="494" t="s">
        <v>1070</v>
      </c>
      <c r="Y9" s="494" t="s">
        <v>1071</v>
      </c>
      <c r="Z9" s="494" t="s">
        <v>1072</v>
      </c>
      <c r="AA9" s="494" t="s">
        <v>1134</v>
      </c>
      <c r="AB9" s="494" t="s">
        <v>1135</v>
      </c>
      <c r="AC9" s="494" t="s">
        <v>1137</v>
      </c>
      <c r="AD9" s="494" t="s">
        <v>1136</v>
      </c>
      <c r="AE9" s="494" t="s">
        <v>1138</v>
      </c>
      <c r="AF9" s="494" t="s">
        <v>1139</v>
      </c>
    </row>
    <row r="10" spans="1:63" s="7" customFormat="1" ht="15.75" x14ac:dyDescent="0.25">
      <c r="A10" s="499" t="s">
        <v>72</v>
      </c>
      <c r="B10" s="500">
        <f>'C. Summary'!E45</f>
        <v>0</v>
      </c>
      <c r="C10" s="500">
        <f>'C. Summary'!D45</f>
        <v>0</v>
      </c>
      <c r="D10" s="500">
        <f>'C. Summary'!E43</f>
        <v>0</v>
      </c>
      <c r="E10" s="500">
        <f>'C. Summary'!D43</f>
        <v>0</v>
      </c>
      <c r="F10" s="500">
        <f>'C. Summary'!E44</f>
        <v>0</v>
      </c>
      <c r="G10" s="500">
        <f>'C. Summary'!D44</f>
        <v>0</v>
      </c>
      <c r="H10" s="500">
        <f>'C. Summary'!E49</f>
        <v>0</v>
      </c>
      <c r="I10" s="500">
        <f>'C. Summary'!D49</f>
        <v>0</v>
      </c>
      <c r="J10" s="500">
        <f>'C. Summary'!D50</f>
        <v>0</v>
      </c>
      <c r="K10" s="500">
        <f>'C. Summary'!D52</f>
        <v>0</v>
      </c>
      <c r="L10" s="500">
        <f>'C. Summary'!E53</f>
        <v>0</v>
      </c>
      <c r="M10" s="500">
        <f>'C. Summary'!D53</f>
        <v>0</v>
      </c>
      <c r="N10" s="500">
        <f>'C. Summary'!D54</f>
        <v>0</v>
      </c>
      <c r="O10" s="500">
        <f>'C. Summary'!E55</f>
        <v>0</v>
      </c>
      <c r="P10" s="500">
        <f>'C. Summary'!D55</f>
        <v>0</v>
      </c>
      <c r="Q10" s="500">
        <f>'C. Summary'!E46</f>
        <v>0</v>
      </c>
      <c r="R10" s="500">
        <f>'C. Summary'!D46</f>
        <v>0</v>
      </c>
      <c r="S10" s="500">
        <f>'C. Summary'!E47</f>
        <v>0</v>
      </c>
      <c r="T10" s="500">
        <f>'C. Summary'!D47</f>
        <v>0</v>
      </c>
      <c r="U10" s="500">
        <f>'C. Summary'!E48</f>
        <v>0</v>
      </c>
      <c r="V10" s="500">
        <f>'C. Summary'!D48</f>
        <v>0</v>
      </c>
      <c r="W10" s="500">
        <f>'C. Summary'!E56</f>
        <v>0</v>
      </c>
      <c r="X10" s="500">
        <f>'C. Summary'!D56</f>
        <v>0</v>
      </c>
      <c r="Y10" s="500">
        <f>'C. Summary'!E57</f>
        <v>0</v>
      </c>
      <c r="Z10" s="500">
        <f>'C. Summary'!D57</f>
        <v>0</v>
      </c>
      <c r="AA10" s="500">
        <f>'C. Summary'!E58</f>
        <v>0</v>
      </c>
      <c r="AB10" s="500">
        <f>'C. Summary'!D58</f>
        <v>0</v>
      </c>
      <c r="AC10" s="500">
        <f>'C. Summary'!E59</f>
        <v>0</v>
      </c>
      <c r="AD10" s="500">
        <f>'C. Summary'!D59</f>
        <v>0</v>
      </c>
      <c r="AE10" s="500">
        <f>'C. Summary'!E60</f>
        <v>0</v>
      </c>
      <c r="AF10" s="500">
        <f>'C. Summary'!D60</f>
        <v>0</v>
      </c>
    </row>
    <row r="11" spans="1:63" s="7" customFormat="1" ht="15.75" x14ac:dyDescent="0.25">
      <c r="A11" s="499" t="s">
        <v>1037</v>
      </c>
      <c r="B11" s="501"/>
      <c r="C11" s="501">
        <f t="shared" ref="C11" si="6">IFERROR(C10/B10,0)</f>
        <v>0</v>
      </c>
      <c r="D11" s="501"/>
      <c r="E11" s="501">
        <f t="shared" ref="E11" si="7">IFERROR(E10/D10,0)</f>
        <v>0</v>
      </c>
      <c r="F11" s="501"/>
      <c r="G11" s="501">
        <f t="shared" ref="G11" si="8">IFERROR(G10/F10,0)</f>
        <v>0</v>
      </c>
      <c r="H11" s="501"/>
      <c r="I11" s="501">
        <f>IFERROR(I10/H10,0)</f>
        <v>0</v>
      </c>
      <c r="J11" s="501">
        <f>IFERROR(J10/H10,0)</f>
        <v>0</v>
      </c>
      <c r="K11" s="501">
        <f>IFERROR(K10/H10,0)</f>
        <v>0</v>
      </c>
      <c r="L11" s="501"/>
      <c r="M11" s="501">
        <f>IFERROR(M10/L10,0)</f>
        <v>0</v>
      </c>
      <c r="N11" s="501">
        <f>IFERROR(N10/M10,0)</f>
        <v>0</v>
      </c>
      <c r="O11" s="501">
        <f>IFERROR(O10/M10,0)</f>
        <v>0</v>
      </c>
      <c r="P11" s="501">
        <f>IFERROR(P10/O10,0)</f>
        <v>0</v>
      </c>
      <c r="Q11" s="501"/>
      <c r="R11" s="501">
        <f t="shared" ref="R11:U11" si="9">IFERROR(R10/Q10,0)</f>
        <v>0</v>
      </c>
      <c r="S11" s="501">
        <f t="shared" si="9"/>
        <v>0</v>
      </c>
      <c r="T11" s="501">
        <f t="shared" si="9"/>
        <v>0</v>
      </c>
      <c r="U11" s="501">
        <f t="shared" si="9"/>
        <v>0</v>
      </c>
      <c r="V11" s="501">
        <f>IFERROR(V10/U10,0)</f>
        <v>0</v>
      </c>
      <c r="W11" s="501"/>
      <c r="X11" s="501">
        <f>IFERROR(X10/W10,0)</f>
        <v>0</v>
      </c>
      <c r="Y11" s="501">
        <f>IFERROR(Y10/X10,0)</f>
        <v>0</v>
      </c>
      <c r="Z11" s="501">
        <f>IFERROR(Z10/Y10,0)</f>
        <v>0</v>
      </c>
      <c r="AA11" s="501"/>
      <c r="AB11" s="501">
        <f>IFERROR(AB10/AA10,0)</f>
        <v>0</v>
      </c>
      <c r="AC11" s="501"/>
      <c r="AD11" s="501">
        <f t="shared" ref="AD11:AE11" si="10">IFERROR(AD10/AC10,0)</f>
        <v>0</v>
      </c>
      <c r="AE11" s="501">
        <f t="shared" si="10"/>
        <v>0</v>
      </c>
      <c r="AF11" s="501">
        <f>IFERROR(AF10/AE10,0)</f>
        <v>0</v>
      </c>
    </row>
    <row r="13" spans="1:63" ht="24.75" customHeight="1" x14ac:dyDescent="0.25">
      <c r="A13" s="482"/>
      <c r="B13" s="483" t="s">
        <v>1179</v>
      </c>
      <c r="C13" s="483" t="s">
        <v>1180</v>
      </c>
      <c r="D13" s="483" t="s">
        <v>1181</v>
      </c>
      <c r="E13" s="483" t="s">
        <v>1182</v>
      </c>
      <c r="F13" s="483" t="s">
        <v>1183</v>
      </c>
      <c r="G13" s="483" t="s">
        <v>1184</v>
      </c>
      <c r="H13" s="483" t="s">
        <v>1185</v>
      </c>
      <c r="I13" s="483" t="s">
        <v>1186</v>
      </c>
      <c r="J13" s="483" t="s">
        <v>1118</v>
      </c>
      <c r="K13" s="483" t="s">
        <v>1119</v>
      </c>
      <c r="L13" s="483" t="s">
        <v>1121</v>
      </c>
      <c r="M13" s="483" t="s">
        <v>1123</v>
      </c>
      <c r="N13" s="483" t="s">
        <v>1126</v>
      </c>
      <c r="O13" s="483" t="s">
        <v>1125</v>
      </c>
      <c r="P13" s="483" t="s">
        <v>1127</v>
      </c>
      <c r="Q13" s="483" t="s">
        <v>1130</v>
      </c>
      <c r="R13" s="483" t="s">
        <v>1131</v>
      </c>
      <c r="S13" s="483" t="s">
        <v>1191</v>
      </c>
      <c r="T13" s="483" t="s">
        <v>1192</v>
      </c>
      <c r="U13" s="483" t="s">
        <v>1193</v>
      </c>
      <c r="V13" s="483" t="s">
        <v>1194</v>
      </c>
      <c r="W13" s="483" t="s">
        <v>1196</v>
      </c>
      <c r="X13" s="483" t="s">
        <v>1195</v>
      </c>
      <c r="Y13" s="483" t="s">
        <v>1187</v>
      </c>
      <c r="Z13" s="483" t="s">
        <v>1188</v>
      </c>
      <c r="AA13" s="483" t="s">
        <v>1189</v>
      </c>
      <c r="AB13" s="483" t="s">
        <v>1190</v>
      </c>
      <c r="AC13" s="483" t="s">
        <v>1132</v>
      </c>
      <c r="AD13" s="483" t="s">
        <v>1133</v>
      </c>
    </row>
    <row r="14" spans="1:63" s="457" customFormat="1" ht="27.75" customHeight="1" x14ac:dyDescent="0.25">
      <c r="A14" s="489"/>
      <c r="B14" s="679" t="s">
        <v>1055</v>
      </c>
      <c r="C14" s="680"/>
      <c r="D14" s="680"/>
      <c r="E14" s="681"/>
      <c r="F14" s="682" t="s">
        <v>1056</v>
      </c>
      <c r="G14" s="682"/>
      <c r="H14" s="683" t="s">
        <v>1059</v>
      </c>
      <c r="I14" s="683"/>
      <c r="J14" s="683" t="s">
        <v>176</v>
      </c>
      <c r="K14" s="683"/>
      <c r="L14" s="683"/>
      <c r="M14" s="683"/>
      <c r="N14" s="683"/>
      <c r="O14" s="683"/>
      <c r="P14" s="683"/>
      <c r="Q14" s="683"/>
      <c r="R14" s="683"/>
      <c r="S14" s="685" t="s">
        <v>312</v>
      </c>
      <c r="T14" s="686"/>
      <c r="U14" s="686"/>
      <c r="V14" s="686"/>
      <c r="W14" s="686"/>
      <c r="X14" s="684"/>
      <c r="Y14" s="685" t="s">
        <v>981</v>
      </c>
      <c r="Z14" s="686"/>
      <c r="AA14" s="686"/>
      <c r="AB14" s="684"/>
      <c r="AC14" s="684" t="s">
        <v>177</v>
      </c>
      <c r="AD14" s="683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ht="110.25" x14ac:dyDescent="0.25">
      <c r="A15" s="495" t="s">
        <v>165</v>
      </c>
      <c r="B15" s="490" t="s">
        <v>1053</v>
      </c>
      <c r="C15" s="490" t="s">
        <v>1054</v>
      </c>
      <c r="D15" s="490" t="s">
        <v>1147</v>
      </c>
      <c r="E15" s="490" t="s">
        <v>1146</v>
      </c>
      <c r="F15" s="490" t="s">
        <v>1057</v>
      </c>
      <c r="G15" s="490" t="s">
        <v>1058</v>
      </c>
      <c r="H15" s="490" t="s">
        <v>1057</v>
      </c>
      <c r="I15" s="490" t="s">
        <v>1060</v>
      </c>
      <c r="J15" s="491" t="s">
        <v>1057</v>
      </c>
      <c r="K15" s="491" t="s">
        <v>1061</v>
      </c>
      <c r="L15" s="491" t="s">
        <v>1120</v>
      </c>
      <c r="M15" s="491" t="s">
        <v>1122</v>
      </c>
      <c r="N15" s="491" t="s">
        <v>1062</v>
      </c>
      <c r="O15" s="491" t="s">
        <v>1124</v>
      </c>
      <c r="P15" s="491" t="s">
        <v>1128</v>
      </c>
      <c r="Q15" s="492" t="s">
        <v>1129</v>
      </c>
      <c r="R15" s="492" t="s">
        <v>1065</v>
      </c>
      <c r="S15" s="490" t="s">
        <v>1057</v>
      </c>
      <c r="T15" s="490" t="s">
        <v>1066</v>
      </c>
      <c r="U15" s="490" t="s">
        <v>1067</v>
      </c>
      <c r="V15" s="490" t="s">
        <v>1068</v>
      </c>
      <c r="W15" s="490" t="s">
        <v>1069</v>
      </c>
      <c r="X15" s="490" t="s">
        <v>1060</v>
      </c>
      <c r="Y15" s="490" t="s">
        <v>1057</v>
      </c>
      <c r="Z15" s="490" t="s">
        <v>1070</v>
      </c>
      <c r="AA15" s="490" t="s">
        <v>1071</v>
      </c>
      <c r="AB15" s="490" t="s">
        <v>1072</v>
      </c>
      <c r="AC15" s="492" t="s">
        <v>1134</v>
      </c>
      <c r="AD15" s="492" t="s">
        <v>1135</v>
      </c>
    </row>
    <row r="16" spans="1:63" s="7" customFormat="1" ht="15.75" x14ac:dyDescent="0.25">
      <c r="A16" s="496" t="s">
        <v>72</v>
      </c>
      <c r="B16" s="502">
        <f>'C. Summary'!E27</f>
        <v>0</v>
      </c>
      <c r="C16" s="502">
        <f>'C. Summary'!D27</f>
        <v>0</v>
      </c>
      <c r="D16" s="502">
        <f>'C. Summary'!E25</f>
        <v>0</v>
      </c>
      <c r="E16" s="502">
        <f>'C. Summary'!D25</f>
        <v>0</v>
      </c>
      <c r="F16" s="502">
        <f>'C. Summary'!E26</f>
        <v>0</v>
      </c>
      <c r="G16" s="502">
        <f>'C. Summary'!D26</f>
        <v>0</v>
      </c>
      <c r="H16" s="502">
        <f>'C. Summary'!E28</f>
        <v>0</v>
      </c>
      <c r="I16" s="502">
        <f>'C. Summary'!D28</f>
        <v>0</v>
      </c>
      <c r="J16" s="502">
        <f>'C. Summary'!E29</f>
        <v>0</v>
      </c>
      <c r="K16" s="502">
        <f>'C. Summary'!D29</f>
        <v>0</v>
      </c>
      <c r="L16" s="502">
        <f>'C. Summary'!D30</f>
        <v>0</v>
      </c>
      <c r="M16" s="502">
        <f>'C. Summary'!D31</f>
        <v>0</v>
      </c>
      <c r="N16" s="502">
        <f>'C. Summary'!E33</f>
        <v>0</v>
      </c>
      <c r="O16" s="502">
        <f>'C. Summary'!D33</f>
        <v>0</v>
      </c>
      <c r="P16" s="502">
        <f>'C. Summary'!D34</f>
        <v>0</v>
      </c>
      <c r="Q16" s="502">
        <f>'C. Summary'!E35</f>
        <v>0</v>
      </c>
      <c r="R16" s="502">
        <f>'C. Summary'!D35</f>
        <v>0</v>
      </c>
      <c r="S16" s="502">
        <f>'C. Summary'!E36</f>
        <v>0</v>
      </c>
      <c r="T16" s="502">
        <f>'C. Summary'!D36</f>
        <v>0</v>
      </c>
      <c r="U16" s="502">
        <f>'C. Summary'!E37</f>
        <v>0</v>
      </c>
      <c r="V16" s="502">
        <f>'C. Summary'!D37</f>
        <v>0</v>
      </c>
      <c r="W16" s="502">
        <f>'C. Summary'!E38</f>
        <v>0</v>
      </c>
      <c r="X16" s="502">
        <f>'C. Summary'!D38</f>
        <v>0</v>
      </c>
      <c r="Y16" s="502">
        <f>'C. Summary'!E39</f>
        <v>0</v>
      </c>
      <c r="Z16" s="502">
        <f>'C. Summary'!D39</f>
        <v>0</v>
      </c>
      <c r="AA16" s="502">
        <f>'C. Summary'!E40</f>
        <v>0</v>
      </c>
      <c r="AB16" s="502">
        <f>'C. Summary'!D40</f>
        <v>0</v>
      </c>
      <c r="AC16" s="502">
        <f>'C. Summary'!E41</f>
        <v>0</v>
      </c>
      <c r="AD16" s="502">
        <f>'C. Summary'!D41</f>
        <v>0</v>
      </c>
    </row>
    <row r="17" spans="1:30" s="7" customFormat="1" ht="15.75" x14ac:dyDescent="0.25">
      <c r="A17" s="496" t="s">
        <v>1037</v>
      </c>
      <c r="B17" s="498"/>
      <c r="C17" s="498">
        <f>IFERROR(C16/B16,0)</f>
        <v>0</v>
      </c>
      <c r="D17" s="498"/>
      <c r="E17" s="498">
        <f>IFERROR(E16/D16,0)</f>
        <v>0</v>
      </c>
      <c r="F17" s="498"/>
      <c r="G17" s="498">
        <f>IFERROR(G16/F16,0)</f>
        <v>0</v>
      </c>
      <c r="H17" s="498"/>
      <c r="I17" s="498">
        <f>IFERROR(I16/H16,0)</f>
        <v>0</v>
      </c>
      <c r="J17" s="498"/>
      <c r="K17" s="498">
        <f>IFERROR(K16/J16,0)</f>
        <v>0</v>
      </c>
      <c r="L17" s="498">
        <f>IFERROR(L16/J16,0)</f>
        <v>0</v>
      </c>
      <c r="M17" s="498">
        <f>IFERROR(M16/J16,0)</f>
        <v>0</v>
      </c>
      <c r="N17" s="498"/>
      <c r="O17" s="498">
        <f>IFERROR(O16/N16,0)</f>
        <v>0</v>
      </c>
      <c r="P17" s="498">
        <f>IFERROR(P16/O16,0)</f>
        <v>0</v>
      </c>
      <c r="Q17" s="498">
        <f>IFERROR(Q16/O16,0)</f>
        <v>0</v>
      </c>
      <c r="R17" s="498">
        <f>IFERROR(R16/Q16,0)</f>
        <v>0</v>
      </c>
      <c r="S17" s="498"/>
      <c r="T17" s="498">
        <f>IFERROR(T16/S16,0)</f>
        <v>0</v>
      </c>
      <c r="U17" s="498">
        <f>IFERROR(U16/T16,0)</f>
        <v>0</v>
      </c>
      <c r="V17" s="498">
        <f>IFERROR(V16/U16,0)</f>
        <v>0</v>
      </c>
      <c r="W17" s="498">
        <f>IFERROR(W16/V16,0)</f>
        <v>0</v>
      </c>
      <c r="X17" s="498">
        <f>IFERROR(X16/W16,0)</f>
        <v>0</v>
      </c>
      <c r="Y17" s="498"/>
      <c r="Z17" s="498">
        <f>IFERROR(Z16/Y16,0)</f>
        <v>0</v>
      </c>
      <c r="AA17" s="498">
        <f>IFERROR(AA16/Z16,0)</f>
        <v>0</v>
      </c>
      <c r="AB17" s="498">
        <f>IFERROR(AB16/AA16,0)</f>
        <v>0</v>
      </c>
      <c r="AC17" s="498"/>
      <c r="AD17" s="498">
        <f t="shared" ref="AD17" si="11">IFERROR(AD16/AC16,0)</f>
        <v>0</v>
      </c>
    </row>
  </sheetData>
  <mergeCells count="23">
    <mergeCell ref="AA2:AD2"/>
    <mergeCell ref="AE2:AH2"/>
    <mergeCell ref="AI2:AL2"/>
    <mergeCell ref="B8:E8"/>
    <mergeCell ref="F8:G8"/>
    <mergeCell ref="B2:E2"/>
    <mergeCell ref="F2:G2"/>
    <mergeCell ref="H2:I2"/>
    <mergeCell ref="J2:P2"/>
    <mergeCell ref="Q2:V2"/>
    <mergeCell ref="W2:Z2"/>
    <mergeCell ref="H8:P8"/>
    <mergeCell ref="Q8:V8"/>
    <mergeCell ref="W8:Z8"/>
    <mergeCell ref="AA8:AB8"/>
    <mergeCell ref="AC8:AF8"/>
    <mergeCell ref="B14:E14"/>
    <mergeCell ref="F14:G14"/>
    <mergeCell ref="H14:I14"/>
    <mergeCell ref="AC14:AD14"/>
    <mergeCell ref="Y14:AB14"/>
    <mergeCell ref="S14:X14"/>
    <mergeCell ref="J14:R14"/>
  </mergeCells>
  <pageMargins left="0.25" right="0.25" top="0.25" bottom="0.25" header="0.3" footer="0.3"/>
  <pageSetup scale="83" fitToHeight="0" orientation="landscape" r:id="rId1"/>
  <ignoredErrors>
    <ignoredError sqref="O5 Q17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1AE24-BBB4-42FB-BC17-48437B8DFED5}">
  <sheetPr>
    <tabColor theme="9" tint="0.79998168889431442"/>
  </sheetPr>
  <dimension ref="A1:A4"/>
  <sheetViews>
    <sheetView workbookViewId="0">
      <selection activeCell="C5" sqref="C5"/>
    </sheetView>
  </sheetViews>
  <sheetFormatPr defaultRowHeight="28.5" x14ac:dyDescent="0.45"/>
  <cols>
    <col min="1" max="1" width="17.85546875" style="398" bestFit="1" customWidth="1"/>
  </cols>
  <sheetData>
    <row r="1" spans="1:1" x14ac:dyDescent="0.45">
      <c r="A1" s="398" t="s">
        <v>977</v>
      </c>
    </row>
    <row r="2" spans="1:1" x14ac:dyDescent="0.45">
      <c r="A2" s="398" t="s">
        <v>55</v>
      </c>
    </row>
    <row r="3" spans="1:1" x14ac:dyDescent="0.45">
      <c r="A3" s="398" t="s">
        <v>56</v>
      </c>
    </row>
    <row r="4" spans="1:1" x14ac:dyDescent="0.45">
      <c r="A4" s="398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B1:S33"/>
  <sheetViews>
    <sheetView showGridLines="0" view="pageBreakPreview" zoomScale="115" zoomScaleNormal="85" zoomScaleSheetLayoutView="115" workbookViewId="0">
      <selection activeCell="J10" sqref="J10"/>
    </sheetView>
  </sheetViews>
  <sheetFormatPr defaultColWidth="44.7109375" defaultRowHeight="21.75" zeroHeight="1" x14ac:dyDescent="0.25"/>
  <cols>
    <col min="1" max="1" width="3.7109375" style="45" customWidth="1"/>
    <col min="2" max="2" width="3.85546875" style="45" customWidth="1"/>
    <col min="3" max="3" width="26" style="45" customWidth="1"/>
    <col min="4" max="4" width="38.28515625" style="46" customWidth="1"/>
    <col min="5" max="5" width="1" style="45" customWidth="1"/>
    <col min="6" max="6" width="31" style="45" customWidth="1"/>
    <col min="7" max="7" width="41.5703125" style="45" customWidth="1"/>
    <col min="8" max="8" width="4.85546875" style="45" customWidth="1"/>
    <col min="9" max="9" width="4" style="45" customWidth="1"/>
    <col min="10" max="10" width="40.5703125" style="45" customWidth="1"/>
    <col min="11" max="16383" width="44.7109375" style="45"/>
    <col min="16384" max="16384" width="44.7109375" style="45" customWidth="1"/>
  </cols>
  <sheetData>
    <row r="1" spans="2:19" ht="22.5" thickBot="1" x14ac:dyDescent="0.3"/>
    <row r="2" spans="2:19" x14ac:dyDescent="0.25">
      <c r="B2" s="47"/>
      <c r="C2" s="48"/>
      <c r="D2" s="49"/>
      <c r="E2" s="48"/>
      <c r="F2" s="48"/>
      <c r="G2" s="48"/>
      <c r="H2" s="50"/>
    </row>
    <row r="3" spans="2:19" ht="33" customHeight="1" x14ac:dyDescent="0.25">
      <c r="B3" s="51"/>
      <c r="C3" s="512" t="s">
        <v>209</v>
      </c>
      <c r="D3" s="513"/>
      <c r="E3" s="513"/>
      <c r="F3" s="513"/>
      <c r="G3" s="514"/>
      <c r="H3" s="53"/>
    </row>
    <row r="4" spans="2:19" ht="6.75" customHeight="1" x14ac:dyDescent="0.25">
      <c r="B4" s="51"/>
      <c r="C4" s="52"/>
      <c r="D4" s="54"/>
      <c r="E4" s="52"/>
      <c r="F4" s="52"/>
      <c r="G4" s="52"/>
      <c r="H4" s="53"/>
    </row>
    <row r="5" spans="2:19" ht="30" customHeight="1" x14ac:dyDescent="0.25">
      <c r="B5" s="51"/>
      <c r="C5" s="311" t="s">
        <v>218</v>
      </c>
      <c r="D5" s="312" t="s">
        <v>471</v>
      </c>
      <c r="E5" s="52"/>
      <c r="F5" s="311" t="s">
        <v>217</v>
      </c>
      <c r="G5" s="315" t="str">
        <f>VLOOKUP(D5,Facilities!A1:B193,2,FALSE)</f>
        <v>Nakuru</v>
      </c>
      <c r="H5" s="53"/>
    </row>
    <row r="6" spans="2:19" ht="30" customHeight="1" x14ac:dyDescent="0.25">
      <c r="B6" s="51"/>
      <c r="C6" s="311" t="s">
        <v>219</v>
      </c>
      <c r="D6" s="314">
        <f>IFERROR(VLOOKUP(D5,Facilities!E2:F193,2,FALSE),"")</f>
        <v>14926</v>
      </c>
      <c r="E6" s="52"/>
      <c r="F6" s="311" t="s">
        <v>216</v>
      </c>
      <c r="G6" s="315" t="str">
        <f>VLOOKUP(D5,Facilities!A2:C194,3,FALSE)</f>
        <v>Gilgil</v>
      </c>
      <c r="H6" s="53"/>
    </row>
    <row r="7" spans="2:19" ht="30" customHeight="1" x14ac:dyDescent="0.25">
      <c r="B7" s="51"/>
      <c r="C7" s="311" t="s">
        <v>223</v>
      </c>
      <c r="D7" s="313"/>
      <c r="E7" s="52"/>
      <c r="F7" s="311" t="s">
        <v>656</v>
      </c>
      <c r="G7" s="312" t="s">
        <v>986</v>
      </c>
      <c r="H7" s="53"/>
      <c r="I7" s="181"/>
      <c r="K7" s="262"/>
      <c r="L7" s="262"/>
      <c r="M7" s="262"/>
      <c r="N7" s="181"/>
      <c r="O7" s="181"/>
      <c r="P7" s="262"/>
      <c r="Q7" s="262"/>
      <c r="R7" s="262"/>
      <c r="S7" s="262"/>
    </row>
    <row r="8" spans="2:19" ht="8.25" customHeight="1" x14ac:dyDescent="0.25">
      <c r="B8" s="51"/>
      <c r="C8" s="52"/>
      <c r="D8" s="54"/>
      <c r="E8" s="52"/>
      <c r="F8" s="52"/>
      <c r="G8" s="52"/>
      <c r="H8" s="53"/>
    </row>
    <row r="9" spans="2:19" ht="47.25" customHeight="1" x14ac:dyDescent="0.25">
      <c r="B9" s="51"/>
      <c r="C9" s="415" t="s">
        <v>39</v>
      </c>
      <c r="D9" s="416" t="s">
        <v>40</v>
      </c>
      <c r="E9" s="417"/>
      <c r="F9" s="415" t="s">
        <v>39</v>
      </c>
      <c r="G9" s="416" t="s">
        <v>40</v>
      </c>
      <c r="H9" s="53"/>
      <c r="J9" s="505" t="s">
        <v>1022</v>
      </c>
    </row>
    <row r="10" spans="2:19" s="55" customFormat="1" ht="42.75" customHeight="1" x14ac:dyDescent="0.25">
      <c r="B10" s="56"/>
      <c r="C10" s="418" t="s">
        <v>208</v>
      </c>
      <c r="D10" s="418" t="s">
        <v>41</v>
      </c>
      <c r="E10" s="419"/>
      <c r="F10" s="418" t="s">
        <v>196</v>
      </c>
      <c r="G10" s="418">
        <v>82</v>
      </c>
      <c r="H10" s="57"/>
      <c r="J10" s="506" t="s">
        <v>1023</v>
      </c>
    </row>
    <row r="11" spans="2:19" s="55" customFormat="1" ht="42.75" customHeight="1" x14ac:dyDescent="0.25">
      <c r="B11" s="56"/>
      <c r="C11" s="418" t="s">
        <v>185</v>
      </c>
      <c r="D11" s="418">
        <v>26</v>
      </c>
      <c r="E11" s="419"/>
      <c r="F11" s="418" t="s">
        <v>197</v>
      </c>
      <c r="G11" s="418">
        <v>86</v>
      </c>
      <c r="H11" s="57"/>
      <c r="J11" s="506" t="s">
        <v>1024</v>
      </c>
    </row>
    <row r="12" spans="2:19" s="55" customFormat="1" ht="42.75" customHeight="1" x14ac:dyDescent="0.25">
      <c r="B12" s="56"/>
      <c r="C12" s="418" t="s">
        <v>186</v>
      </c>
      <c r="D12" s="418">
        <v>32</v>
      </c>
      <c r="E12" s="419"/>
      <c r="F12" s="418" t="s">
        <v>198</v>
      </c>
      <c r="G12" s="418">
        <v>94</v>
      </c>
      <c r="H12" s="57"/>
      <c r="J12" s="506" t="s">
        <v>1197</v>
      </c>
    </row>
    <row r="13" spans="2:19" s="55" customFormat="1" ht="42.75" customHeight="1" x14ac:dyDescent="0.25">
      <c r="B13" s="56"/>
      <c r="C13" s="418" t="s">
        <v>187</v>
      </c>
      <c r="D13" s="418">
        <v>38</v>
      </c>
      <c r="E13" s="419"/>
      <c r="F13" s="418" t="s">
        <v>199</v>
      </c>
      <c r="G13" s="418">
        <v>101</v>
      </c>
      <c r="H13" s="57"/>
      <c r="J13" s="506" t="s">
        <v>1025</v>
      </c>
    </row>
    <row r="14" spans="2:19" s="55" customFormat="1" ht="42.75" customHeight="1" x14ac:dyDescent="0.25">
      <c r="B14" s="56"/>
      <c r="C14" s="418" t="s">
        <v>188</v>
      </c>
      <c r="D14" s="418">
        <v>43</v>
      </c>
      <c r="E14" s="419"/>
      <c r="F14" s="418" t="s">
        <v>200</v>
      </c>
      <c r="G14" s="418">
        <v>106</v>
      </c>
      <c r="H14" s="57"/>
      <c r="J14" s="506" t="s">
        <v>1026</v>
      </c>
    </row>
    <row r="15" spans="2:19" s="55" customFormat="1" ht="42.75" customHeight="1" x14ac:dyDescent="0.25">
      <c r="B15" s="56"/>
      <c r="C15" s="418" t="s">
        <v>189</v>
      </c>
      <c r="D15" s="418">
        <v>48</v>
      </c>
      <c r="E15" s="419"/>
      <c r="F15" s="418" t="s">
        <v>201</v>
      </c>
      <c r="G15" s="418">
        <v>110</v>
      </c>
      <c r="H15" s="57"/>
      <c r="J15" s="506" t="s">
        <v>1027</v>
      </c>
    </row>
    <row r="16" spans="2:19" s="55" customFormat="1" ht="42.75" customHeight="1" x14ac:dyDescent="0.25">
      <c r="B16" s="56"/>
      <c r="C16" s="418" t="s">
        <v>190</v>
      </c>
      <c r="D16" s="418">
        <v>53</v>
      </c>
      <c r="E16" s="419"/>
      <c r="F16" s="418" t="s">
        <v>202</v>
      </c>
      <c r="G16" s="418">
        <v>113</v>
      </c>
      <c r="H16" s="57"/>
    </row>
    <row r="17" spans="2:8" s="55" customFormat="1" ht="42.75" customHeight="1" x14ac:dyDescent="0.25">
      <c r="B17" s="56"/>
      <c r="C17" s="418" t="s">
        <v>191</v>
      </c>
      <c r="D17" s="418">
        <v>57</v>
      </c>
      <c r="E17" s="419"/>
      <c r="F17" s="418" t="s">
        <v>203</v>
      </c>
      <c r="G17" s="418">
        <v>116</v>
      </c>
      <c r="H17" s="57"/>
    </row>
    <row r="18" spans="2:8" s="55" customFormat="1" ht="42.75" customHeight="1" x14ac:dyDescent="0.25">
      <c r="B18" s="56"/>
      <c r="C18" s="418" t="s">
        <v>192</v>
      </c>
      <c r="D18" s="418">
        <v>61</v>
      </c>
      <c r="E18" s="419"/>
      <c r="F18" s="418" t="s">
        <v>204</v>
      </c>
      <c r="G18" s="418">
        <v>127</v>
      </c>
      <c r="H18" s="57"/>
    </row>
    <row r="19" spans="2:8" s="55" customFormat="1" ht="42.75" customHeight="1" x14ac:dyDescent="0.25">
      <c r="B19" s="56"/>
      <c r="C19" s="418" t="s">
        <v>193</v>
      </c>
      <c r="D19" s="418">
        <v>67</v>
      </c>
      <c r="E19" s="419"/>
      <c r="F19" s="418" t="s">
        <v>205</v>
      </c>
      <c r="G19" s="418">
        <v>131</v>
      </c>
      <c r="H19" s="57"/>
    </row>
    <row r="20" spans="2:8" s="55" customFormat="1" ht="42.75" customHeight="1" x14ac:dyDescent="0.25">
      <c r="B20" s="56"/>
      <c r="C20" s="418" t="s">
        <v>194</v>
      </c>
      <c r="D20" s="418">
        <v>73</v>
      </c>
      <c r="E20" s="419"/>
      <c r="F20" s="418" t="s">
        <v>206</v>
      </c>
      <c r="G20" s="418">
        <v>150</v>
      </c>
      <c r="H20" s="57"/>
    </row>
    <row r="21" spans="2:8" s="55" customFormat="1" ht="42.75" customHeight="1" x14ac:dyDescent="0.25">
      <c r="B21" s="56"/>
      <c r="C21" s="418" t="s">
        <v>195</v>
      </c>
      <c r="D21" s="418">
        <v>78</v>
      </c>
      <c r="E21" s="419"/>
      <c r="F21" s="418" t="s">
        <v>42</v>
      </c>
      <c r="G21" s="418">
        <v>150</v>
      </c>
      <c r="H21" s="57"/>
    </row>
    <row r="22" spans="2:8" s="55" customFormat="1" ht="24" customHeight="1" thickBot="1" x14ac:dyDescent="0.3">
      <c r="B22" s="58"/>
      <c r="C22" s="59"/>
      <c r="D22" s="59"/>
      <c r="E22" s="59"/>
      <c r="F22" s="59"/>
      <c r="G22" s="59"/>
      <c r="H22" s="60"/>
    </row>
    <row r="23" spans="2:8" x14ac:dyDescent="0.25">
      <c r="D23" s="45"/>
    </row>
    <row r="24" spans="2:8" hidden="1" x14ac:dyDescent="0.25">
      <c r="D24" s="45"/>
    </row>
    <row r="25" spans="2:8" hidden="1" x14ac:dyDescent="0.25">
      <c r="D25" s="45"/>
    </row>
    <row r="26" spans="2:8" hidden="1" x14ac:dyDescent="0.25">
      <c r="D26" s="45"/>
    </row>
    <row r="27" spans="2:8" hidden="1" x14ac:dyDescent="0.25">
      <c r="D27" s="45"/>
    </row>
    <row r="28" spans="2:8" hidden="1" x14ac:dyDescent="0.25">
      <c r="D28" s="45"/>
    </row>
    <row r="29" spans="2:8" hidden="1" x14ac:dyDescent="0.25">
      <c r="D29" s="45"/>
    </row>
    <row r="30" spans="2:8" hidden="1" x14ac:dyDescent="0.25">
      <c r="D30" s="45"/>
    </row>
    <row r="31" spans="2:8" hidden="1" x14ac:dyDescent="0.25">
      <c r="D31" s="45"/>
    </row>
    <row r="32" spans="2:8" hidden="1" x14ac:dyDescent="0.25">
      <c r="D32" s="45"/>
    </row>
    <row r="33" spans="4:4" hidden="1" x14ac:dyDescent="0.25">
      <c r="D33" s="45"/>
    </row>
  </sheetData>
  <mergeCells count="1">
    <mergeCell ref="C3:G3"/>
  </mergeCells>
  <pageMargins left="0.7" right="0.7" top="0.75" bottom="0.75" header="0.3" footer="0.3"/>
  <pageSetup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Facilities!$E$2:$E$193</xm:f>
          </x14:formula1>
          <xm:sqref>D5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26"/>
  <sheetViews>
    <sheetView workbookViewId="0">
      <selection activeCell="G18" sqref="G18"/>
    </sheetView>
  </sheetViews>
  <sheetFormatPr defaultRowHeight="15" x14ac:dyDescent="0.25"/>
  <cols>
    <col min="1" max="2" width="4.42578125" customWidth="1"/>
    <col min="3" max="5" width="10.7109375" customWidth="1"/>
    <col min="6" max="6" width="8.85546875" customWidth="1"/>
    <col min="7" max="7" width="10.42578125" customWidth="1"/>
    <col min="8" max="8" width="10.7109375" customWidth="1"/>
    <col min="9" max="9" width="10.140625" customWidth="1"/>
    <col min="10" max="11" width="10.7109375" customWidth="1"/>
    <col min="12" max="12" width="8.42578125" customWidth="1"/>
    <col min="13" max="15" width="10.7109375" customWidth="1"/>
    <col min="16" max="17" width="10.5703125" customWidth="1"/>
    <col min="18" max="18" width="10.7109375" customWidth="1"/>
  </cols>
  <sheetData>
    <row r="1" spans="1:18" ht="17.25" x14ac:dyDescent="0.3">
      <c r="A1" s="692" t="s">
        <v>20</v>
      </c>
      <c r="B1" s="692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</row>
    <row r="2" spans="1:18" ht="109.5" x14ac:dyDescent="0.3">
      <c r="A2" s="11" t="s">
        <v>11</v>
      </c>
      <c r="B2" s="11" t="s">
        <v>58</v>
      </c>
      <c r="C2" s="9" t="s">
        <v>53</v>
      </c>
      <c r="D2" s="9" t="s">
        <v>0</v>
      </c>
      <c r="E2" s="9" t="s">
        <v>1</v>
      </c>
      <c r="F2" s="9" t="s">
        <v>2</v>
      </c>
      <c r="G2" s="9" t="s">
        <v>7</v>
      </c>
      <c r="H2" s="9" t="s">
        <v>8</v>
      </c>
      <c r="I2" s="36" t="s">
        <v>28</v>
      </c>
      <c r="J2" s="9" t="s">
        <v>3</v>
      </c>
      <c r="K2" s="9" t="s">
        <v>19</v>
      </c>
      <c r="L2" s="12" t="s">
        <v>16</v>
      </c>
      <c r="M2" s="9" t="s">
        <v>15</v>
      </c>
      <c r="N2" s="9" t="s">
        <v>59</v>
      </c>
      <c r="O2" s="9" t="s">
        <v>60</v>
      </c>
      <c r="P2" s="9" t="s">
        <v>61</v>
      </c>
      <c r="Q2" s="36" t="s">
        <v>6</v>
      </c>
      <c r="R2" s="9" t="s">
        <v>27</v>
      </c>
    </row>
    <row r="3" spans="1:18" ht="24.95" customHeight="1" x14ac:dyDescent="0.25">
      <c r="A3" s="8">
        <v>1</v>
      </c>
      <c r="B3" s="8"/>
      <c r="C3" s="13" t="s">
        <v>67</v>
      </c>
      <c r="D3" s="13" t="s">
        <v>67</v>
      </c>
      <c r="E3" s="8" t="s">
        <v>68</v>
      </c>
      <c r="F3" s="13" t="s">
        <v>67</v>
      </c>
      <c r="G3" s="8" t="s">
        <v>68</v>
      </c>
      <c r="H3" s="8" t="s">
        <v>55</v>
      </c>
      <c r="I3" s="13" t="s">
        <v>67</v>
      </c>
      <c r="J3" s="13" t="s">
        <v>67</v>
      </c>
      <c r="K3" s="8" t="s">
        <v>69</v>
      </c>
      <c r="L3" s="13" t="s">
        <v>55</v>
      </c>
      <c r="M3" s="13" t="s">
        <v>55</v>
      </c>
      <c r="N3" s="8" t="s">
        <v>57</v>
      </c>
      <c r="O3" s="13" t="s">
        <v>55</v>
      </c>
      <c r="P3" s="13" t="s">
        <v>55</v>
      </c>
      <c r="Q3" s="13" t="s">
        <v>67</v>
      </c>
      <c r="R3" s="13" t="s">
        <v>67</v>
      </c>
    </row>
    <row r="4" spans="1:18" ht="24.95" customHeight="1" x14ac:dyDescent="0.25">
      <c r="A4" s="8">
        <v>2</v>
      </c>
      <c r="B4" s="8"/>
      <c r="C4" s="13" t="s">
        <v>14</v>
      </c>
      <c r="D4" s="13" t="s">
        <v>14</v>
      </c>
      <c r="E4" s="8" t="s">
        <v>13</v>
      </c>
      <c r="F4" s="13" t="s">
        <v>14</v>
      </c>
      <c r="G4" s="8" t="s">
        <v>13</v>
      </c>
      <c r="H4" s="8" t="s">
        <v>13</v>
      </c>
      <c r="I4" s="13" t="s">
        <v>14</v>
      </c>
      <c r="J4" s="13" t="s">
        <v>14</v>
      </c>
      <c r="K4" s="8" t="s">
        <v>13</v>
      </c>
      <c r="L4" s="13" t="s">
        <v>14</v>
      </c>
      <c r="M4" s="13" t="s">
        <v>14</v>
      </c>
      <c r="N4" s="8" t="s">
        <v>13</v>
      </c>
      <c r="O4" s="13" t="s">
        <v>14</v>
      </c>
      <c r="P4" s="13" t="s">
        <v>14</v>
      </c>
      <c r="Q4" s="13" t="s">
        <v>14</v>
      </c>
      <c r="R4" s="13" t="s">
        <v>14</v>
      </c>
    </row>
    <row r="5" spans="1:18" ht="24.95" customHeight="1" x14ac:dyDescent="0.25">
      <c r="A5" s="8">
        <v>3</v>
      </c>
      <c r="B5" s="8"/>
      <c r="C5" s="13" t="s">
        <v>14</v>
      </c>
      <c r="D5" s="13" t="s">
        <v>14</v>
      </c>
      <c r="E5" s="8" t="s">
        <v>13</v>
      </c>
      <c r="F5" s="13" t="s">
        <v>14</v>
      </c>
      <c r="G5" s="8" t="s">
        <v>13</v>
      </c>
      <c r="H5" s="8" t="s">
        <v>13</v>
      </c>
      <c r="I5" s="13" t="s">
        <v>14</v>
      </c>
      <c r="J5" s="13" t="s">
        <v>14</v>
      </c>
      <c r="K5" s="8" t="s">
        <v>13</v>
      </c>
      <c r="L5" s="13" t="s">
        <v>14</v>
      </c>
      <c r="M5" s="13" t="s">
        <v>14</v>
      </c>
      <c r="N5" s="8" t="s">
        <v>13</v>
      </c>
      <c r="O5" s="13" t="s">
        <v>14</v>
      </c>
      <c r="P5" s="13" t="s">
        <v>14</v>
      </c>
      <c r="Q5" s="13" t="s">
        <v>14</v>
      </c>
      <c r="R5" s="13" t="s">
        <v>14</v>
      </c>
    </row>
    <row r="6" spans="1:18" ht="24.95" customHeight="1" x14ac:dyDescent="0.25">
      <c r="A6" s="8">
        <v>4</v>
      </c>
      <c r="B6" s="8"/>
      <c r="C6" s="13" t="s">
        <v>14</v>
      </c>
      <c r="D6" s="13" t="s">
        <v>14</v>
      </c>
      <c r="E6" s="8" t="s">
        <v>13</v>
      </c>
      <c r="F6" s="13" t="s">
        <v>14</v>
      </c>
      <c r="G6" s="8" t="s">
        <v>13</v>
      </c>
      <c r="H6" s="8" t="s">
        <v>13</v>
      </c>
      <c r="I6" s="13" t="s">
        <v>14</v>
      </c>
      <c r="J6" s="13" t="s">
        <v>14</v>
      </c>
      <c r="K6" s="8" t="s">
        <v>13</v>
      </c>
      <c r="L6" s="13" t="s">
        <v>14</v>
      </c>
      <c r="M6" s="13" t="s">
        <v>14</v>
      </c>
      <c r="N6" s="8" t="s">
        <v>13</v>
      </c>
      <c r="O6" s="13" t="s">
        <v>14</v>
      </c>
      <c r="P6" s="13" t="s">
        <v>14</v>
      </c>
      <c r="Q6" s="13" t="s">
        <v>14</v>
      </c>
      <c r="R6" s="13" t="s">
        <v>14</v>
      </c>
    </row>
    <row r="7" spans="1:18" ht="24.95" customHeight="1" x14ac:dyDescent="0.25">
      <c r="A7" s="8">
        <v>5</v>
      </c>
      <c r="B7" s="8"/>
      <c r="C7" s="13" t="s">
        <v>14</v>
      </c>
      <c r="D7" s="13" t="s">
        <v>14</v>
      </c>
      <c r="E7" s="8" t="s">
        <v>13</v>
      </c>
      <c r="F7" s="13" t="s">
        <v>14</v>
      </c>
      <c r="G7" s="8" t="s">
        <v>13</v>
      </c>
      <c r="H7" s="8" t="s">
        <v>13</v>
      </c>
      <c r="I7" s="13" t="s">
        <v>14</v>
      </c>
      <c r="J7" s="13" t="s">
        <v>14</v>
      </c>
      <c r="K7" s="8" t="s">
        <v>13</v>
      </c>
      <c r="L7" s="13" t="s">
        <v>14</v>
      </c>
      <c r="M7" s="13" t="s">
        <v>14</v>
      </c>
      <c r="N7" s="8" t="s">
        <v>13</v>
      </c>
      <c r="O7" s="13" t="s">
        <v>14</v>
      </c>
      <c r="P7" s="13" t="s">
        <v>14</v>
      </c>
      <c r="Q7" s="13" t="s">
        <v>14</v>
      </c>
      <c r="R7" s="13" t="s">
        <v>14</v>
      </c>
    </row>
    <row r="8" spans="1:18" ht="24.95" customHeight="1" x14ac:dyDescent="0.25">
      <c r="A8" s="8">
        <v>6</v>
      </c>
      <c r="B8" s="8"/>
      <c r="C8" s="13" t="s">
        <v>14</v>
      </c>
      <c r="D8" s="13" t="s">
        <v>14</v>
      </c>
      <c r="E8" s="8" t="s">
        <v>13</v>
      </c>
      <c r="F8" s="13" t="s">
        <v>14</v>
      </c>
      <c r="G8" s="8" t="s">
        <v>13</v>
      </c>
      <c r="H8" s="8" t="s">
        <v>13</v>
      </c>
      <c r="I8" s="13" t="s">
        <v>14</v>
      </c>
      <c r="J8" s="13" t="s">
        <v>14</v>
      </c>
      <c r="K8" s="8" t="s">
        <v>13</v>
      </c>
      <c r="L8" s="13" t="s">
        <v>14</v>
      </c>
      <c r="M8" s="13" t="s">
        <v>14</v>
      </c>
      <c r="N8" s="8" t="s">
        <v>13</v>
      </c>
      <c r="O8" s="13" t="s">
        <v>14</v>
      </c>
      <c r="P8" s="13" t="s">
        <v>14</v>
      </c>
      <c r="Q8" s="13" t="s">
        <v>14</v>
      </c>
      <c r="R8" s="13" t="s">
        <v>14</v>
      </c>
    </row>
    <row r="9" spans="1:18" ht="24.95" customHeight="1" x14ac:dyDescent="0.25">
      <c r="A9" s="8">
        <v>7</v>
      </c>
      <c r="B9" s="8"/>
      <c r="C9" s="13" t="s">
        <v>14</v>
      </c>
      <c r="D9" s="13" t="s">
        <v>14</v>
      </c>
      <c r="E9" s="8" t="s">
        <v>13</v>
      </c>
      <c r="F9" s="13" t="s">
        <v>14</v>
      </c>
      <c r="G9" s="8" t="s">
        <v>13</v>
      </c>
      <c r="H9" s="8" t="s">
        <v>13</v>
      </c>
      <c r="I9" s="13" t="s">
        <v>14</v>
      </c>
      <c r="J9" s="13" t="s">
        <v>14</v>
      </c>
      <c r="K9" s="8" t="s">
        <v>13</v>
      </c>
      <c r="L9" s="13" t="s">
        <v>14</v>
      </c>
      <c r="M9" s="13" t="s">
        <v>14</v>
      </c>
      <c r="N9" s="8" t="s">
        <v>13</v>
      </c>
      <c r="O9" s="13" t="s">
        <v>14</v>
      </c>
      <c r="P9" s="13" t="s">
        <v>14</v>
      </c>
      <c r="Q9" s="13" t="s">
        <v>14</v>
      </c>
      <c r="R9" s="13" t="s">
        <v>14</v>
      </c>
    </row>
    <row r="10" spans="1:18" ht="24.95" customHeight="1" x14ac:dyDescent="0.25">
      <c r="A10" s="8">
        <v>8</v>
      </c>
      <c r="B10" s="8"/>
      <c r="C10" s="13" t="s">
        <v>14</v>
      </c>
      <c r="D10" s="13" t="s">
        <v>14</v>
      </c>
      <c r="E10" s="8" t="s">
        <v>13</v>
      </c>
      <c r="F10" s="13" t="s">
        <v>14</v>
      </c>
      <c r="G10" s="8" t="s">
        <v>13</v>
      </c>
      <c r="H10" s="8" t="s">
        <v>13</v>
      </c>
      <c r="I10" s="13" t="s">
        <v>14</v>
      </c>
      <c r="J10" s="13" t="s">
        <v>14</v>
      </c>
      <c r="K10" s="8" t="s">
        <v>13</v>
      </c>
      <c r="L10" s="13" t="s">
        <v>14</v>
      </c>
      <c r="M10" s="13" t="s">
        <v>14</v>
      </c>
      <c r="N10" s="8" t="s">
        <v>13</v>
      </c>
      <c r="O10" s="13" t="s">
        <v>14</v>
      </c>
      <c r="P10" s="13" t="s">
        <v>14</v>
      </c>
      <c r="Q10" s="13" t="s">
        <v>14</v>
      </c>
      <c r="R10" s="13" t="s">
        <v>14</v>
      </c>
    </row>
    <row r="11" spans="1:18" ht="24.95" customHeight="1" x14ac:dyDescent="0.25">
      <c r="A11" s="8">
        <v>9</v>
      </c>
      <c r="B11" s="8"/>
      <c r="C11" s="13" t="s">
        <v>14</v>
      </c>
      <c r="D11" s="13" t="s">
        <v>14</v>
      </c>
      <c r="E11" s="8" t="s">
        <v>13</v>
      </c>
      <c r="F11" s="13" t="s">
        <v>14</v>
      </c>
      <c r="G11" s="8" t="s">
        <v>13</v>
      </c>
      <c r="H11" s="8" t="s">
        <v>13</v>
      </c>
      <c r="I11" s="13" t="s">
        <v>14</v>
      </c>
      <c r="J11" s="13" t="s">
        <v>14</v>
      </c>
      <c r="K11" s="8" t="s">
        <v>13</v>
      </c>
      <c r="L11" s="13" t="s">
        <v>14</v>
      </c>
      <c r="M11" s="13" t="s">
        <v>14</v>
      </c>
      <c r="N11" s="8" t="s">
        <v>13</v>
      </c>
      <c r="O11" s="13" t="s">
        <v>14</v>
      </c>
      <c r="P11" s="13" t="s">
        <v>14</v>
      </c>
      <c r="Q11" s="13" t="s">
        <v>14</v>
      </c>
      <c r="R11" s="13" t="s">
        <v>14</v>
      </c>
    </row>
    <row r="12" spans="1:18" ht="24.95" customHeight="1" x14ac:dyDescent="0.25">
      <c r="A12" s="8">
        <v>10</v>
      </c>
      <c r="B12" s="8"/>
      <c r="C12" s="13" t="s">
        <v>14</v>
      </c>
      <c r="D12" s="13" t="s">
        <v>14</v>
      </c>
      <c r="E12" s="8" t="s">
        <v>13</v>
      </c>
      <c r="F12" s="13" t="s">
        <v>14</v>
      </c>
      <c r="G12" s="8" t="s">
        <v>13</v>
      </c>
      <c r="H12" s="8" t="s">
        <v>13</v>
      </c>
      <c r="I12" s="13" t="s">
        <v>14</v>
      </c>
      <c r="J12" s="13" t="s">
        <v>14</v>
      </c>
      <c r="K12" s="8" t="s">
        <v>13</v>
      </c>
      <c r="L12" s="13" t="s">
        <v>14</v>
      </c>
      <c r="M12" s="13" t="s">
        <v>14</v>
      </c>
      <c r="N12" s="8" t="s">
        <v>13</v>
      </c>
      <c r="O12" s="13" t="s">
        <v>14</v>
      </c>
      <c r="P12" s="13" t="s">
        <v>14</v>
      </c>
      <c r="Q12" s="13" t="s">
        <v>14</v>
      </c>
      <c r="R12" s="13" t="s">
        <v>14</v>
      </c>
    </row>
    <row r="13" spans="1:18" ht="24.95" customHeight="1" x14ac:dyDescent="0.25">
      <c r="A13" s="8">
        <v>11</v>
      </c>
      <c r="B13" s="8"/>
      <c r="C13" s="13" t="s">
        <v>14</v>
      </c>
      <c r="D13" s="13" t="s">
        <v>14</v>
      </c>
      <c r="E13" s="8" t="s">
        <v>13</v>
      </c>
      <c r="F13" s="13" t="s">
        <v>14</v>
      </c>
      <c r="G13" s="8" t="s">
        <v>13</v>
      </c>
      <c r="H13" s="8" t="s">
        <v>13</v>
      </c>
      <c r="I13" s="13" t="s">
        <v>14</v>
      </c>
      <c r="J13" s="13" t="s">
        <v>14</v>
      </c>
      <c r="K13" s="8" t="s">
        <v>13</v>
      </c>
      <c r="L13" s="13" t="s">
        <v>14</v>
      </c>
      <c r="M13" s="13" t="s">
        <v>14</v>
      </c>
      <c r="N13" s="8" t="s">
        <v>13</v>
      </c>
      <c r="O13" s="13" t="s">
        <v>14</v>
      </c>
      <c r="P13" s="13" t="s">
        <v>14</v>
      </c>
      <c r="Q13" s="13" t="s">
        <v>14</v>
      </c>
      <c r="R13" s="13" t="s">
        <v>14</v>
      </c>
    </row>
    <row r="14" spans="1:18" ht="24.95" customHeight="1" x14ac:dyDescent="0.25">
      <c r="A14" s="8">
        <v>12</v>
      </c>
      <c r="B14" s="8"/>
      <c r="C14" s="13" t="s">
        <v>14</v>
      </c>
      <c r="D14" s="13" t="s">
        <v>14</v>
      </c>
      <c r="E14" s="8" t="s">
        <v>13</v>
      </c>
      <c r="F14" s="13" t="s">
        <v>14</v>
      </c>
      <c r="G14" s="8" t="s">
        <v>13</v>
      </c>
      <c r="H14" s="8" t="s">
        <v>13</v>
      </c>
      <c r="I14" s="13" t="s">
        <v>14</v>
      </c>
      <c r="J14" s="13" t="s">
        <v>14</v>
      </c>
      <c r="K14" s="8" t="s">
        <v>13</v>
      </c>
      <c r="L14" s="13" t="s">
        <v>14</v>
      </c>
      <c r="M14" s="13" t="s">
        <v>14</v>
      </c>
      <c r="N14" s="8" t="s">
        <v>13</v>
      </c>
      <c r="O14" s="13" t="s">
        <v>14</v>
      </c>
      <c r="P14" s="13" t="s">
        <v>14</v>
      </c>
      <c r="Q14" s="13" t="s">
        <v>14</v>
      </c>
      <c r="R14" s="13" t="s">
        <v>14</v>
      </c>
    </row>
    <row r="15" spans="1:18" ht="24.95" customHeight="1" x14ac:dyDescent="0.25">
      <c r="A15" s="8">
        <v>13</v>
      </c>
      <c r="B15" s="8"/>
      <c r="C15" s="13" t="s">
        <v>14</v>
      </c>
      <c r="D15" s="13" t="s">
        <v>14</v>
      </c>
      <c r="E15" s="8" t="s">
        <v>13</v>
      </c>
      <c r="F15" s="13" t="s">
        <v>14</v>
      </c>
      <c r="G15" s="8" t="s">
        <v>13</v>
      </c>
      <c r="H15" s="8" t="s">
        <v>13</v>
      </c>
      <c r="I15" s="13" t="s">
        <v>14</v>
      </c>
      <c r="J15" s="13" t="s">
        <v>14</v>
      </c>
      <c r="K15" s="8" t="s">
        <v>13</v>
      </c>
      <c r="L15" s="13" t="s">
        <v>14</v>
      </c>
      <c r="M15" s="13" t="s">
        <v>14</v>
      </c>
      <c r="N15" s="8" t="s">
        <v>13</v>
      </c>
      <c r="O15" s="13" t="s">
        <v>14</v>
      </c>
      <c r="P15" s="13" t="s">
        <v>14</v>
      </c>
      <c r="Q15" s="13" t="s">
        <v>14</v>
      </c>
      <c r="R15" s="13" t="s">
        <v>14</v>
      </c>
    </row>
    <row r="16" spans="1:18" ht="24.95" customHeight="1" x14ac:dyDescent="0.25">
      <c r="A16" s="8">
        <v>14</v>
      </c>
      <c r="B16" s="8"/>
      <c r="C16" s="13" t="s">
        <v>14</v>
      </c>
      <c r="D16" s="13" t="s">
        <v>14</v>
      </c>
      <c r="E16" s="8" t="s">
        <v>13</v>
      </c>
      <c r="F16" s="13" t="s">
        <v>14</v>
      </c>
      <c r="G16" s="8" t="s">
        <v>13</v>
      </c>
      <c r="H16" s="8" t="s">
        <v>13</v>
      </c>
      <c r="I16" s="13" t="s">
        <v>14</v>
      </c>
      <c r="J16" s="13" t="s">
        <v>14</v>
      </c>
      <c r="K16" s="8" t="s">
        <v>13</v>
      </c>
      <c r="L16" s="13" t="s">
        <v>14</v>
      </c>
      <c r="M16" s="13" t="s">
        <v>14</v>
      </c>
      <c r="N16" s="8" t="s">
        <v>13</v>
      </c>
      <c r="O16" s="13" t="s">
        <v>14</v>
      </c>
      <c r="P16" s="13" t="s">
        <v>14</v>
      </c>
      <c r="Q16" s="13" t="s">
        <v>14</v>
      </c>
      <c r="R16" s="13" t="s">
        <v>14</v>
      </c>
    </row>
    <row r="17" spans="1:18" ht="24.95" customHeight="1" x14ac:dyDescent="0.25">
      <c r="A17" s="8">
        <v>15</v>
      </c>
      <c r="B17" s="8"/>
      <c r="C17" s="13" t="s">
        <v>14</v>
      </c>
      <c r="D17" s="13" t="s">
        <v>14</v>
      </c>
      <c r="E17" s="8" t="s">
        <v>13</v>
      </c>
      <c r="F17" s="13" t="s">
        <v>14</v>
      </c>
      <c r="G17" s="8" t="s">
        <v>13</v>
      </c>
      <c r="H17" s="8" t="s">
        <v>13</v>
      </c>
      <c r="I17" s="13" t="s">
        <v>14</v>
      </c>
      <c r="J17" s="13" t="s">
        <v>14</v>
      </c>
      <c r="K17" s="8" t="s">
        <v>13</v>
      </c>
      <c r="L17" s="13" t="s">
        <v>14</v>
      </c>
      <c r="M17" s="13" t="s">
        <v>14</v>
      </c>
      <c r="N17" s="8" t="s">
        <v>13</v>
      </c>
      <c r="O17" s="13" t="s">
        <v>14</v>
      </c>
      <c r="P17" s="13" t="s">
        <v>14</v>
      </c>
      <c r="Q17" s="13" t="s">
        <v>14</v>
      </c>
      <c r="R17" s="13" t="s">
        <v>14</v>
      </c>
    </row>
    <row r="18" spans="1:18" ht="24.95" customHeight="1" x14ac:dyDescent="0.25">
      <c r="A18" s="8">
        <v>16</v>
      </c>
      <c r="B18" s="8"/>
      <c r="C18" s="13" t="s">
        <v>14</v>
      </c>
      <c r="D18" s="13" t="s">
        <v>14</v>
      </c>
      <c r="E18" s="8" t="s">
        <v>13</v>
      </c>
      <c r="F18" s="13" t="s">
        <v>14</v>
      </c>
      <c r="G18" s="8" t="s">
        <v>13</v>
      </c>
      <c r="H18" s="8" t="s">
        <v>13</v>
      </c>
      <c r="I18" s="13" t="s">
        <v>14</v>
      </c>
      <c r="J18" s="13" t="s">
        <v>14</v>
      </c>
      <c r="K18" s="8" t="s">
        <v>13</v>
      </c>
      <c r="L18" s="13" t="s">
        <v>14</v>
      </c>
      <c r="M18" s="13" t="s">
        <v>14</v>
      </c>
      <c r="N18" s="8" t="s">
        <v>13</v>
      </c>
      <c r="O18" s="13" t="s">
        <v>14</v>
      </c>
      <c r="P18" s="13" t="s">
        <v>14</v>
      </c>
      <c r="Q18" s="13" t="s">
        <v>14</v>
      </c>
      <c r="R18" s="13" t="s">
        <v>14</v>
      </c>
    </row>
    <row r="19" spans="1:18" ht="24.95" customHeight="1" x14ac:dyDescent="0.25">
      <c r="A19" s="8">
        <v>17</v>
      </c>
      <c r="B19" s="8"/>
      <c r="C19" s="13" t="s">
        <v>14</v>
      </c>
      <c r="D19" s="13" t="s">
        <v>14</v>
      </c>
      <c r="E19" s="8" t="s">
        <v>13</v>
      </c>
      <c r="F19" s="13" t="s">
        <v>14</v>
      </c>
      <c r="G19" s="8" t="s">
        <v>13</v>
      </c>
      <c r="H19" s="8" t="s">
        <v>13</v>
      </c>
      <c r="I19" s="13" t="s">
        <v>14</v>
      </c>
      <c r="J19" s="13" t="s">
        <v>14</v>
      </c>
      <c r="K19" s="8" t="s">
        <v>13</v>
      </c>
      <c r="L19" s="13" t="s">
        <v>14</v>
      </c>
      <c r="M19" s="13" t="s">
        <v>14</v>
      </c>
      <c r="N19" s="8" t="s">
        <v>13</v>
      </c>
      <c r="O19" s="13" t="s">
        <v>14</v>
      </c>
      <c r="P19" s="13" t="s">
        <v>14</v>
      </c>
      <c r="Q19" s="13" t="s">
        <v>14</v>
      </c>
      <c r="R19" s="13" t="s">
        <v>14</v>
      </c>
    </row>
    <row r="20" spans="1:18" ht="24.95" customHeight="1" x14ac:dyDescent="0.25">
      <c r="A20" s="8">
        <v>18</v>
      </c>
      <c r="B20" s="8"/>
      <c r="C20" s="13" t="s">
        <v>14</v>
      </c>
      <c r="D20" s="13" t="s">
        <v>14</v>
      </c>
      <c r="E20" s="8" t="s">
        <v>13</v>
      </c>
      <c r="F20" s="13" t="s">
        <v>14</v>
      </c>
      <c r="G20" s="8" t="s">
        <v>13</v>
      </c>
      <c r="H20" s="8" t="s">
        <v>13</v>
      </c>
      <c r="I20" s="13" t="s">
        <v>14</v>
      </c>
      <c r="J20" s="13" t="s">
        <v>14</v>
      </c>
      <c r="K20" s="8" t="s">
        <v>13</v>
      </c>
      <c r="L20" s="13" t="s">
        <v>14</v>
      </c>
      <c r="M20" s="13" t="s">
        <v>14</v>
      </c>
      <c r="N20" s="8" t="s">
        <v>13</v>
      </c>
      <c r="O20" s="13" t="s">
        <v>14</v>
      </c>
      <c r="P20" s="13" t="s">
        <v>14</v>
      </c>
      <c r="Q20" s="13" t="s">
        <v>14</v>
      </c>
      <c r="R20" s="13" t="s">
        <v>14</v>
      </c>
    </row>
    <row r="21" spans="1:18" ht="24.95" customHeight="1" x14ac:dyDescent="0.25">
      <c r="A21" s="8">
        <v>19</v>
      </c>
      <c r="B21" s="8"/>
      <c r="C21" s="13" t="s">
        <v>14</v>
      </c>
      <c r="D21" s="13" t="s">
        <v>14</v>
      </c>
      <c r="E21" s="8" t="s">
        <v>13</v>
      </c>
      <c r="F21" s="13" t="s">
        <v>14</v>
      </c>
      <c r="G21" s="8" t="s">
        <v>13</v>
      </c>
      <c r="H21" s="8" t="s">
        <v>13</v>
      </c>
      <c r="I21" s="13" t="s">
        <v>14</v>
      </c>
      <c r="J21" s="13" t="s">
        <v>14</v>
      </c>
      <c r="K21" s="8" t="s">
        <v>13</v>
      </c>
      <c r="L21" s="13" t="s">
        <v>14</v>
      </c>
      <c r="M21" s="13" t="s">
        <v>14</v>
      </c>
      <c r="N21" s="8" t="s">
        <v>13</v>
      </c>
      <c r="O21" s="13" t="s">
        <v>14</v>
      </c>
      <c r="P21" s="13" t="s">
        <v>14</v>
      </c>
      <c r="Q21" s="13" t="s">
        <v>14</v>
      </c>
      <c r="R21" s="13" t="s">
        <v>14</v>
      </c>
    </row>
    <row r="22" spans="1:18" ht="24.95" customHeight="1" x14ac:dyDescent="0.25">
      <c r="A22" s="8">
        <v>20</v>
      </c>
      <c r="B22" s="8"/>
      <c r="C22" s="13" t="s">
        <v>14</v>
      </c>
      <c r="D22" s="13" t="s">
        <v>14</v>
      </c>
      <c r="E22" s="8" t="s">
        <v>13</v>
      </c>
      <c r="F22" s="13" t="s">
        <v>14</v>
      </c>
      <c r="G22" s="8" t="s">
        <v>13</v>
      </c>
      <c r="H22" s="8" t="s">
        <v>13</v>
      </c>
      <c r="I22" s="13" t="s">
        <v>14</v>
      </c>
      <c r="J22" s="13" t="s">
        <v>14</v>
      </c>
      <c r="K22" s="8" t="s">
        <v>13</v>
      </c>
      <c r="L22" s="13" t="s">
        <v>14</v>
      </c>
      <c r="M22" s="13" t="s">
        <v>14</v>
      </c>
      <c r="N22" s="8" t="s">
        <v>13</v>
      </c>
      <c r="O22" s="13" t="s">
        <v>14</v>
      </c>
      <c r="P22" s="13" t="s">
        <v>14</v>
      </c>
      <c r="Q22" s="13" t="s">
        <v>14</v>
      </c>
      <c r="R22" s="13" t="s">
        <v>14</v>
      </c>
    </row>
    <row r="23" spans="1:18" ht="15.75" x14ac:dyDescent="0.25">
      <c r="A23" s="19" t="s">
        <v>55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x14ac:dyDescent="0.25">
      <c r="A24" s="15" t="s">
        <v>56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5" t="s">
        <v>57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x14ac:dyDescent="0.25">
      <c r="A26" s="20" t="s">
        <v>10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A1:R1"/>
  </mergeCells>
  <pageMargins left="0.7" right="0.7" top="0.75" bottom="0.75" header="0.3" footer="0.3"/>
  <pageSetup scale="6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Y26"/>
  <sheetViews>
    <sheetView zoomScale="80" zoomScaleNormal="80" workbookViewId="0">
      <selection activeCell="G18" sqref="G18"/>
    </sheetView>
  </sheetViews>
  <sheetFormatPr defaultRowHeight="15" x14ac:dyDescent="0.25"/>
  <cols>
    <col min="1" max="1" width="4.42578125" customWidth="1"/>
    <col min="2" max="4" width="10.7109375" customWidth="1"/>
    <col min="5" max="5" width="9.28515625" customWidth="1"/>
    <col min="6" max="6" width="11.28515625" customWidth="1"/>
    <col min="7" max="8" width="10.7109375" customWidth="1"/>
    <col min="9" max="9" width="10.28515625" customWidth="1"/>
    <col min="10" max="11" width="10" customWidth="1"/>
    <col min="12" max="12" width="9" customWidth="1"/>
    <col min="13" max="17" width="10.5703125" customWidth="1"/>
    <col min="18" max="18" width="12.85546875" customWidth="1"/>
    <col min="19" max="19" width="10.140625" customWidth="1"/>
    <col min="20" max="20" width="10.5703125" customWidth="1"/>
    <col min="21" max="21" width="12.28515625" customWidth="1"/>
    <col min="22" max="22" width="10.7109375" customWidth="1"/>
    <col min="23" max="23" width="9.28515625" customWidth="1"/>
    <col min="24" max="24" width="7.140625" customWidth="1"/>
    <col min="25" max="25" width="9.28515625" customWidth="1"/>
  </cols>
  <sheetData>
    <row r="1" spans="1:25" x14ac:dyDescent="0.25">
      <c r="A1" s="694" t="s">
        <v>26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</row>
    <row r="2" spans="1:25" ht="91.5" x14ac:dyDescent="0.25">
      <c r="A2" s="4" t="s">
        <v>11</v>
      </c>
      <c r="B2" s="3" t="s">
        <v>53</v>
      </c>
      <c r="C2" s="3" t="s">
        <v>9</v>
      </c>
      <c r="D2" s="3" t="s">
        <v>1</v>
      </c>
      <c r="E2" s="3" t="s">
        <v>2</v>
      </c>
      <c r="F2" s="3" t="s">
        <v>7</v>
      </c>
      <c r="G2" s="3" t="s">
        <v>8</v>
      </c>
      <c r="H2" s="3" t="s">
        <v>3</v>
      </c>
      <c r="I2" s="5" t="s">
        <v>48</v>
      </c>
      <c r="J2" s="3" t="s">
        <v>15</v>
      </c>
      <c r="K2" s="3" t="s">
        <v>59</v>
      </c>
      <c r="L2" s="3" t="s">
        <v>21</v>
      </c>
      <c r="M2" s="3" t="s">
        <v>22</v>
      </c>
      <c r="N2" s="3" t="s">
        <v>49</v>
      </c>
      <c r="O2" s="3" t="s">
        <v>64</v>
      </c>
      <c r="P2" s="3" t="s">
        <v>65</v>
      </c>
      <c r="Q2" s="3" t="s">
        <v>23</v>
      </c>
      <c r="R2" s="3" t="s">
        <v>63</v>
      </c>
      <c r="S2" s="16" t="s">
        <v>24</v>
      </c>
      <c r="T2" s="3" t="s">
        <v>25</v>
      </c>
      <c r="U2" s="33" t="s">
        <v>50</v>
      </c>
      <c r="V2" s="17" t="s">
        <v>66</v>
      </c>
      <c r="W2" s="18" t="s">
        <v>51</v>
      </c>
      <c r="X2" s="18" t="s">
        <v>5</v>
      </c>
      <c r="Y2" s="3" t="s">
        <v>18</v>
      </c>
    </row>
    <row r="3" spans="1:25" ht="24.95" customHeight="1" x14ac:dyDescent="0.25">
      <c r="A3" s="1">
        <v>1</v>
      </c>
      <c r="B3" s="2" t="s">
        <v>14</v>
      </c>
      <c r="C3" s="2" t="s">
        <v>14</v>
      </c>
      <c r="D3" s="1" t="s">
        <v>13</v>
      </c>
      <c r="E3" s="2" t="s">
        <v>14</v>
      </c>
      <c r="F3" s="1" t="s">
        <v>13</v>
      </c>
      <c r="G3" s="1" t="s">
        <v>13</v>
      </c>
      <c r="H3" s="2" t="s">
        <v>14</v>
      </c>
      <c r="I3" s="2" t="s">
        <v>14</v>
      </c>
      <c r="J3" s="2" t="s">
        <v>14</v>
      </c>
      <c r="K3" s="2" t="s">
        <v>13</v>
      </c>
      <c r="L3" s="2" t="s">
        <v>14</v>
      </c>
      <c r="M3" s="2" t="s">
        <v>13</v>
      </c>
      <c r="N3" s="2" t="s">
        <v>13</v>
      </c>
      <c r="O3" s="2" t="s">
        <v>13</v>
      </c>
      <c r="P3" s="2" t="s">
        <v>13</v>
      </c>
      <c r="Q3" s="2" t="s">
        <v>13</v>
      </c>
      <c r="R3" s="2" t="s">
        <v>13</v>
      </c>
      <c r="S3" s="2" t="s">
        <v>13</v>
      </c>
      <c r="T3" s="2" t="s">
        <v>13</v>
      </c>
      <c r="U3" s="1" t="s">
        <v>52</v>
      </c>
      <c r="V3" s="1" t="s">
        <v>52</v>
      </c>
      <c r="W3" s="1" t="s">
        <v>52</v>
      </c>
      <c r="X3" s="1" t="s">
        <v>52</v>
      </c>
      <c r="Y3" s="1" t="s">
        <v>52</v>
      </c>
    </row>
    <row r="4" spans="1:25" ht="24.95" customHeight="1" x14ac:dyDescent="0.25">
      <c r="A4" s="1">
        <v>2</v>
      </c>
      <c r="B4" s="2" t="s">
        <v>14</v>
      </c>
      <c r="C4" s="2" t="s">
        <v>14</v>
      </c>
      <c r="D4" s="1" t="s">
        <v>13</v>
      </c>
      <c r="E4" s="2" t="s">
        <v>14</v>
      </c>
      <c r="F4" s="1" t="s">
        <v>13</v>
      </c>
      <c r="G4" s="1" t="s">
        <v>13</v>
      </c>
      <c r="H4" s="2" t="s">
        <v>14</v>
      </c>
      <c r="I4" s="2" t="s">
        <v>14</v>
      </c>
      <c r="J4" s="2" t="s">
        <v>14</v>
      </c>
      <c r="K4" s="2" t="s">
        <v>13</v>
      </c>
      <c r="L4" s="2" t="s">
        <v>14</v>
      </c>
      <c r="M4" s="2" t="s">
        <v>13</v>
      </c>
      <c r="N4" s="2" t="s">
        <v>13</v>
      </c>
      <c r="O4" s="2" t="s">
        <v>13</v>
      </c>
      <c r="P4" s="2" t="s">
        <v>13</v>
      </c>
      <c r="Q4" s="2" t="s">
        <v>13</v>
      </c>
      <c r="R4" s="2" t="s">
        <v>13</v>
      </c>
      <c r="S4" s="2" t="s">
        <v>13</v>
      </c>
      <c r="T4" s="2" t="s">
        <v>13</v>
      </c>
      <c r="U4" s="1" t="s">
        <v>52</v>
      </c>
      <c r="V4" s="1" t="s">
        <v>52</v>
      </c>
      <c r="W4" s="1" t="s">
        <v>52</v>
      </c>
      <c r="X4" s="1" t="s">
        <v>52</v>
      </c>
      <c r="Y4" s="1" t="s">
        <v>52</v>
      </c>
    </row>
    <row r="5" spans="1:25" ht="24.95" customHeight="1" x14ac:dyDescent="0.25">
      <c r="A5" s="1">
        <v>3</v>
      </c>
      <c r="B5" s="2" t="s">
        <v>14</v>
      </c>
      <c r="C5" s="2" t="s">
        <v>14</v>
      </c>
      <c r="D5" s="1" t="s">
        <v>13</v>
      </c>
      <c r="E5" s="2" t="s">
        <v>14</v>
      </c>
      <c r="F5" s="1" t="s">
        <v>13</v>
      </c>
      <c r="G5" s="1" t="s">
        <v>13</v>
      </c>
      <c r="H5" s="2" t="s">
        <v>14</v>
      </c>
      <c r="I5" s="2" t="s">
        <v>14</v>
      </c>
      <c r="J5" s="2" t="s">
        <v>14</v>
      </c>
      <c r="K5" s="2" t="s">
        <v>13</v>
      </c>
      <c r="L5" s="2" t="s">
        <v>14</v>
      </c>
      <c r="M5" s="2" t="s">
        <v>13</v>
      </c>
      <c r="N5" s="2" t="s">
        <v>13</v>
      </c>
      <c r="O5" s="2" t="s">
        <v>13</v>
      </c>
      <c r="P5" s="2" t="s">
        <v>13</v>
      </c>
      <c r="Q5" s="2" t="s">
        <v>13</v>
      </c>
      <c r="R5" s="2" t="s">
        <v>13</v>
      </c>
      <c r="S5" s="2" t="s">
        <v>13</v>
      </c>
      <c r="T5" s="2" t="s">
        <v>13</v>
      </c>
      <c r="U5" s="1" t="s">
        <v>52</v>
      </c>
      <c r="V5" s="1" t="s">
        <v>52</v>
      </c>
      <c r="W5" s="1" t="s">
        <v>52</v>
      </c>
      <c r="X5" s="1" t="s">
        <v>52</v>
      </c>
      <c r="Y5" s="1" t="s">
        <v>52</v>
      </c>
    </row>
    <row r="6" spans="1:25" ht="24.95" customHeight="1" x14ac:dyDescent="0.25">
      <c r="A6" s="1">
        <v>4</v>
      </c>
      <c r="B6" s="2" t="s">
        <v>14</v>
      </c>
      <c r="C6" s="2" t="s">
        <v>14</v>
      </c>
      <c r="D6" s="1" t="s">
        <v>13</v>
      </c>
      <c r="E6" s="2" t="s">
        <v>14</v>
      </c>
      <c r="F6" s="1" t="s">
        <v>13</v>
      </c>
      <c r="G6" s="1" t="s">
        <v>13</v>
      </c>
      <c r="H6" s="2" t="s">
        <v>14</v>
      </c>
      <c r="I6" s="2" t="s">
        <v>14</v>
      </c>
      <c r="J6" s="2" t="s">
        <v>14</v>
      </c>
      <c r="K6" s="2" t="s">
        <v>13</v>
      </c>
      <c r="L6" s="2" t="s">
        <v>14</v>
      </c>
      <c r="M6" s="2" t="s">
        <v>13</v>
      </c>
      <c r="N6" s="2" t="s">
        <v>13</v>
      </c>
      <c r="O6" s="2" t="s">
        <v>13</v>
      </c>
      <c r="P6" s="2" t="s">
        <v>13</v>
      </c>
      <c r="Q6" s="2" t="s">
        <v>13</v>
      </c>
      <c r="R6" s="2" t="s">
        <v>13</v>
      </c>
      <c r="S6" s="2" t="s">
        <v>13</v>
      </c>
      <c r="T6" s="2" t="s">
        <v>13</v>
      </c>
      <c r="U6" s="1" t="s">
        <v>52</v>
      </c>
      <c r="V6" s="1" t="s">
        <v>52</v>
      </c>
      <c r="W6" s="1" t="s">
        <v>52</v>
      </c>
      <c r="X6" s="1" t="s">
        <v>52</v>
      </c>
      <c r="Y6" s="1" t="s">
        <v>52</v>
      </c>
    </row>
    <row r="7" spans="1:25" ht="24.95" customHeight="1" x14ac:dyDescent="0.25">
      <c r="A7" s="1">
        <v>5</v>
      </c>
      <c r="B7" s="2" t="s">
        <v>14</v>
      </c>
      <c r="C7" s="2" t="s">
        <v>14</v>
      </c>
      <c r="D7" s="1" t="s">
        <v>13</v>
      </c>
      <c r="E7" s="2" t="s">
        <v>14</v>
      </c>
      <c r="F7" s="1" t="s">
        <v>13</v>
      </c>
      <c r="G7" s="1" t="s">
        <v>13</v>
      </c>
      <c r="H7" s="2" t="s">
        <v>14</v>
      </c>
      <c r="I7" s="2" t="s">
        <v>14</v>
      </c>
      <c r="J7" s="2" t="s">
        <v>14</v>
      </c>
      <c r="K7" s="2" t="s">
        <v>13</v>
      </c>
      <c r="L7" s="2" t="s">
        <v>14</v>
      </c>
      <c r="M7" s="2" t="s">
        <v>13</v>
      </c>
      <c r="N7" s="2" t="s">
        <v>13</v>
      </c>
      <c r="O7" s="2" t="s">
        <v>13</v>
      </c>
      <c r="P7" s="2" t="s">
        <v>13</v>
      </c>
      <c r="Q7" s="2" t="s">
        <v>13</v>
      </c>
      <c r="R7" s="2" t="s">
        <v>13</v>
      </c>
      <c r="S7" s="2" t="s">
        <v>13</v>
      </c>
      <c r="T7" s="2" t="s">
        <v>13</v>
      </c>
      <c r="U7" s="1" t="s">
        <v>52</v>
      </c>
      <c r="V7" s="1" t="s">
        <v>52</v>
      </c>
      <c r="W7" s="1" t="s">
        <v>52</v>
      </c>
      <c r="X7" s="1" t="s">
        <v>52</v>
      </c>
      <c r="Y7" s="1" t="s">
        <v>52</v>
      </c>
    </row>
    <row r="8" spans="1:25" ht="24.95" customHeight="1" x14ac:dyDescent="0.25">
      <c r="A8" s="1">
        <v>6</v>
      </c>
      <c r="B8" s="2" t="s">
        <v>14</v>
      </c>
      <c r="C8" s="2" t="s">
        <v>14</v>
      </c>
      <c r="D8" s="1" t="s">
        <v>13</v>
      </c>
      <c r="E8" s="2" t="s">
        <v>14</v>
      </c>
      <c r="F8" s="1" t="s">
        <v>13</v>
      </c>
      <c r="G8" s="1" t="s">
        <v>13</v>
      </c>
      <c r="H8" s="2" t="s">
        <v>14</v>
      </c>
      <c r="I8" s="2" t="s">
        <v>14</v>
      </c>
      <c r="J8" s="2" t="s">
        <v>14</v>
      </c>
      <c r="K8" s="2" t="s">
        <v>13</v>
      </c>
      <c r="L8" s="2" t="s">
        <v>14</v>
      </c>
      <c r="M8" s="2" t="s">
        <v>13</v>
      </c>
      <c r="N8" s="2" t="s">
        <v>13</v>
      </c>
      <c r="O8" s="2" t="s">
        <v>13</v>
      </c>
      <c r="P8" s="2" t="s">
        <v>13</v>
      </c>
      <c r="Q8" s="2" t="s">
        <v>13</v>
      </c>
      <c r="R8" s="2" t="s">
        <v>13</v>
      </c>
      <c r="S8" s="2" t="s">
        <v>13</v>
      </c>
      <c r="T8" s="2" t="s">
        <v>13</v>
      </c>
      <c r="U8" s="1" t="s">
        <v>52</v>
      </c>
      <c r="V8" s="1" t="s">
        <v>52</v>
      </c>
      <c r="W8" s="1" t="s">
        <v>52</v>
      </c>
      <c r="X8" s="1" t="s">
        <v>52</v>
      </c>
      <c r="Y8" s="1" t="s">
        <v>52</v>
      </c>
    </row>
    <row r="9" spans="1:25" ht="24.95" customHeight="1" x14ac:dyDescent="0.25">
      <c r="A9" s="1">
        <v>7</v>
      </c>
      <c r="B9" s="2" t="s">
        <v>14</v>
      </c>
      <c r="C9" s="2" t="s">
        <v>14</v>
      </c>
      <c r="D9" s="1" t="s">
        <v>13</v>
      </c>
      <c r="E9" s="2" t="s">
        <v>14</v>
      </c>
      <c r="F9" s="1" t="s">
        <v>13</v>
      </c>
      <c r="G9" s="1" t="s">
        <v>13</v>
      </c>
      <c r="H9" s="2" t="s">
        <v>14</v>
      </c>
      <c r="I9" s="2" t="s">
        <v>14</v>
      </c>
      <c r="J9" s="2" t="s">
        <v>14</v>
      </c>
      <c r="K9" s="2" t="s">
        <v>13</v>
      </c>
      <c r="L9" s="2" t="s">
        <v>14</v>
      </c>
      <c r="M9" s="2" t="s">
        <v>13</v>
      </c>
      <c r="N9" s="2" t="s">
        <v>13</v>
      </c>
      <c r="O9" s="2" t="s">
        <v>13</v>
      </c>
      <c r="P9" s="2" t="s">
        <v>13</v>
      </c>
      <c r="Q9" s="2" t="s">
        <v>13</v>
      </c>
      <c r="R9" s="2" t="s">
        <v>13</v>
      </c>
      <c r="S9" s="2" t="s">
        <v>13</v>
      </c>
      <c r="T9" s="2" t="s">
        <v>13</v>
      </c>
      <c r="U9" s="1" t="s">
        <v>52</v>
      </c>
      <c r="V9" s="1" t="s">
        <v>52</v>
      </c>
      <c r="W9" s="1" t="s">
        <v>52</v>
      </c>
      <c r="X9" s="1" t="s">
        <v>52</v>
      </c>
      <c r="Y9" s="1" t="s">
        <v>52</v>
      </c>
    </row>
    <row r="10" spans="1:25" ht="24.95" customHeight="1" x14ac:dyDescent="0.25">
      <c r="A10" s="1">
        <v>8</v>
      </c>
      <c r="B10" s="2" t="s">
        <v>14</v>
      </c>
      <c r="C10" s="2" t="s">
        <v>14</v>
      </c>
      <c r="D10" s="1" t="s">
        <v>13</v>
      </c>
      <c r="E10" s="2" t="s">
        <v>14</v>
      </c>
      <c r="F10" s="1" t="s">
        <v>13</v>
      </c>
      <c r="G10" s="1" t="s">
        <v>13</v>
      </c>
      <c r="H10" s="2" t="s">
        <v>14</v>
      </c>
      <c r="I10" s="2" t="s">
        <v>14</v>
      </c>
      <c r="J10" s="2" t="s">
        <v>14</v>
      </c>
      <c r="K10" s="2" t="s">
        <v>13</v>
      </c>
      <c r="L10" s="2" t="s">
        <v>14</v>
      </c>
      <c r="M10" s="2" t="s">
        <v>13</v>
      </c>
      <c r="N10" s="2" t="s">
        <v>13</v>
      </c>
      <c r="O10" s="2" t="s">
        <v>13</v>
      </c>
      <c r="P10" s="2" t="s">
        <v>13</v>
      </c>
      <c r="Q10" s="2" t="s">
        <v>13</v>
      </c>
      <c r="R10" s="2" t="s">
        <v>13</v>
      </c>
      <c r="S10" s="2" t="s">
        <v>13</v>
      </c>
      <c r="T10" s="2" t="s">
        <v>13</v>
      </c>
      <c r="U10" s="1" t="s">
        <v>52</v>
      </c>
      <c r="V10" s="1" t="s">
        <v>52</v>
      </c>
      <c r="W10" s="1" t="s">
        <v>52</v>
      </c>
      <c r="X10" s="1" t="s">
        <v>52</v>
      </c>
      <c r="Y10" s="1" t="s">
        <v>52</v>
      </c>
    </row>
    <row r="11" spans="1:25" ht="24.95" customHeight="1" x14ac:dyDescent="0.25">
      <c r="A11" s="1">
        <v>9</v>
      </c>
      <c r="B11" s="2" t="s">
        <v>14</v>
      </c>
      <c r="C11" s="2" t="s">
        <v>14</v>
      </c>
      <c r="D11" s="1" t="s">
        <v>13</v>
      </c>
      <c r="E11" s="2" t="s">
        <v>14</v>
      </c>
      <c r="F11" s="1" t="s">
        <v>13</v>
      </c>
      <c r="G11" s="1" t="s">
        <v>13</v>
      </c>
      <c r="H11" s="2" t="s">
        <v>14</v>
      </c>
      <c r="I11" s="2" t="s">
        <v>14</v>
      </c>
      <c r="J11" s="2" t="s">
        <v>14</v>
      </c>
      <c r="K11" s="2" t="s">
        <v>13</v>
      </c>
      <c r="L11" s="2" t="s">
        <v>14</v>
      </c>
      <c r="M11" s="2" t="s">
        <v>13</v>
      </c>
      <c r="N11" s="2" t="s">
        <v>13</v>
      </c>
      <c r="O11" s="2" t="s">
        <v>13</v>
      </c>
      <c r="P11" s="2" t="s">
        <v>13</v>
      </c>
      <c r="Q11" s="2" t="s">
        <v>13</v>
      </c>
      <c r="R11" s="2" t="s">
        <v>13</v>
      </c>
      <c r="S11" s="2" t="s">
        <v>13</v>
      </c>
      <c r="T11" s="2" t="s">
        <v>13</v>
      </c>
      <c r="U11" s="1" t="s">
        <v>52</v>
      </c>
      <c r="V11" s="1" t="s">
        <v>52</v>
      </c>
      <c r="W11" s="1" t="s">
        <v>52</v>
      </c>
      <c r="X11" s="1" t="s">
        <v>52</v>
      </c>
      <c r="Y11" s="1" t="s">
        <v>52</v>
      </c>
    </row>
    <row r="12" spans="1:25" ht="24.95" customHeight="1" x14ac:dyDescent="0.25">
      <c r="A12" s="1">
        <v>10</v>
      </c>
      <c r="B12" s="2" t="s">
        <v>14</v>
      </c>
      <c r="C12" s="2" t="s">
        <v>14</v>
      </c>
      <c r="D12" s="1" t="s">
        <v>13</v>
      </c>
      <c r="E12" s="2" t="s">
        <v>14</v>
      </c>
      <c r="F12" s="1" t="s">
        <v>13</v>
      </c>
      <c r="G12" s="1" t="s">
        <v>13</v>
      </c>
      <c r="H12" s="2" t="s">
        <v>14</v>
      </c>
      <c r="I12" s="2" t="s">
        <v>14</v>
      </c>
      <c r="J12" s="2" t="s">
        <v>14</v>
      </c>
      <c r="K12" s="2" t="s">
        <v>13</v>
      </c>
      <c r="L12" s="2" t="s">
        <v>14</v>
      </c>
      <c r="M12" s="2" t="s">
        <v>13</v>
      </c>
      <c r="N12" s="2" t="s">
        <v>13</v>
      </c>
      <c r="O12" s="2" t="s">
        <v>13</v>
      </c>
      <c r="P12" s="2" t="s">
        <v>13</v>
      </c>
      <c r="Q12" s="2" t="s">
        <v>13</v>
      </c>
      <c r="R12" s="2" t="s">
        <v>13</v>
      </c>
      <c r="S12" s="2" t="s">
        <v>13</v>
      </c>
      <c r="T12" s="2" t="s">
        <v>13</v>
      </c>
      <c r="U12" s="1" t="s">
        <v>52</v>
      </c>
      <c r="V12" s="1" t="s">
        <v>52</v>
      </c>
      <c r="W12" s="1" t="s">
        <v>52</v>
      </c>
      <c r="X12" s="1" t="s">
        <v>52</v>
      </c>
      <c r="Y12" s="1" t="s">
        <v>52</v>
      </c>
    </row>
    <row r="13" spans="1:25" ht="24.95" customHeight="1" x14ac:dyDescent="0.25">
      <c r="A13" s="1">
        <v>11</v>
      </c>
      <c r="B13" s="2" t="s">
        <v>14</v>
      </c>
      <c r="C13" s="2" t="s">
        <v>14</v>
      </c>
      <c r="D13" s="1" t="s">
        <v>13</v>
      </c>
      <c r="E13" s="2" t="s">
        <v>14</v>
      </c>
      <c r="F13" s="1" t="s">
        <v>13</v>
      </c>
      <c r="G13" s="1" t="s">
        <v>13</v>
      </c>
      <c r="H13" s="2" t="s">
        <v>14</v>
      </c>
      <c r="I13" s="2" t="s">
        <v>14</v>
      </c>
      <c r="J13" s="2" t="s">
        <v>14</v>
      </c>
      <c r="K13" s="2" t="s">
        <v>13</v>
      </c>
      <c r="L13" s="2" t="s">
        <v>14</v>
      </c>
      <c r="M13" s="2" t="s">
        <v>13</v>
      </c>
      <c r="N13" s="2" t="s">
        <v>13</v>
      </c>
      <c r="O13" s="2" t="s">
        <v>13</v>
      </c>
      <c r="P13" s="2" t="s">
        <v>13</v>
      </c>
      <c r="Q13" s="2" t="s">
        <v>13</v>
      </c>
      <c r="R13" s="2" t="s">
        <v>13</v>
      </c>
      <c r="S13" s="2" t="s">
        <v>13</v>
      </c>
      <c r="T13" s="2" t="s">
        <v>13</v>
      </c>
      <c r="U13" s="1" t="s">
        <v>52</v>
      </c>
      <c r="V13" s="1" t="s">
        <v>52</v>
      </c>
      <c r="W13" s="1" t="s">
        <v>52</v>
      </c>
      <c r="X13" s="1" t="s">
        <v>52</v>
      </c>
      <c r="Y13" s="1" t="s">
        <v>52</v>
      </c>
    </row>
    <row r="14" spans="1:25" ht="24.95" customHeight="1" x14ac:dyDescent="0.25">
      <c r="A14" s="1">
        <v>12</v>
      </c>
      <c r="B14" s="2" t="s">
        <v>14</v>
      </c>
      <c r="C14" s="2" t="s">
        <v>14</v>
      </c>
      <c r="D14" s="1" t="s">
        <v>13</v>
      </c>
      <c r="E14" s="2" t="s">
        <v>14</v>
      </c>
      <c r="F14" s="1" t="s">
        <v>13</v>
      </c>
      <c r="G14" s="1" t="s">
        <v>13</v>
      </c>
      <c r="H14" s="2" t="s">
        <v>14</v>
      </c>
      <c r="I14" s="2" t="s">
        <v>14</v>
      </c>
      <c r="J14" s="2" t="s">
        <v>14</v>
      </c>
      <c r="K14" s="2" t="s">
        <v>13</v>
      </c>
      <c r="L14" s="2" t="s">
        <v>14</v>
      </c>
      <c r="M14" s="2" t="s">
        <v>13</v>
      </c>
      <c r="N14" s="2" t="s">
        <v>13</v>
      </c>
      <c r="O14" s="2" t="s">
        <v>13</v>
      </c>
      <c r="P14" s="2" t="s">
        <v>13</v>
      </c>
      <c r="Q14" s="2" t="s">
        <v>13</v>
      </c>
      <c r="R14" s="2" t="s">
        <v>13</v>
      </c>
      <c r="S14" s="2" t="s">
        <v>13</v>
      </c>
      <c r="T14" s="2" t="s">
        <v>13</v>
      </c>
      <c r="U14" s="1" t="s">
        <v>52</v>
      </c>
      <c r="V14" s="1" t="s">
        <v>52</v>
      </c>
      <c r="W14" s="1" t="s">
        <v>52</v>
      </c>
      <c r="X14" s="1" t="s">
        <v>52</v>
      </c>
      <c r="Y14" s="1" t="s">
        <v>52</v>
      </c>
    </row>
    <row r="15" spans="1:25" ht="24.95" customHeight="1" x14ac:dyDescent="0.25">
      <c r="A15" s="1">
        <v>13</v>
      </c>
      <c r="B15" s="2" t="s">
        <v>14</v>
      </c>
      <c r="C15" s="2" t="s">
        <v>14</v>
      </c>
      <c r="D15" s="1" t="s">
        <v>13</v>
      </c>
      <c r="E15" s="2" t="s">
        <v>14</v>
      </c>
      <c r="F15" s="1" t="s">
        <v>13</v>
      </c>
      <c r="G15" s="1" t="s">
        <v>13</v>
      </c>
      <c r="H15" s="2" t="s">
        <v>14</v>
      </c>
      <c r="I15" s="2" t="s">
        <v>14</v>
      </c>
      <c r="J15" s="2" t="s">
        <v>14</v>
      </c>
      <c r="K15" s="2" t="s">
        <v>13</v>
      </c>
      <c r="L15" s="2" t="s">
        <v>14</v>
      </c>
      <c r="M15" s="2" t="s">
        <v>13</v>
      </c>
      <c r="N15" s="2" t="s">
        <v>13</v>
      </c>
      <c r="O15" s="2" t="s">
        <v>13</v>
      </c>
      <c r="P15" s="2" t="s">
        <v>13</v>
      </c>
      <c r="Q15" s="2" t="s">
        <v>13</v>
      </c>
      <c r="R15" s="2" t="s">
        <v>13</v>
      </c>
      <c r="S15" s="2" t="s">
        <v>13</v>
      </c>
      <c r="T15" s="2" t="s">
        <v>13</v>
      </c>
      <c r="U15" s="1" t="s">
        <v>52</v>
      </c>
      <c r="V15" s="1" t="s">
        <v>52</v>
      </c>
      <c r="W15" s="1" t="s">
        <v>52</v>
      </c>
      <c r="X15" s="1" t="s">
        <v>52</v>
      </c>
      <c r="Y15" s="1" t="s">
        <v>52</v>
      </c>
    </row>
    <row r="16" spans="1:25" ht="24.95" customHeight="1" x14ac:dyDescent="0.25">
      <c r="A16" s="1">
        <v>14</v>
      </c>
      <c r="B16" s="2" t="s">
        <v>14</v>
      </c>
      <c r="C16" s="2" t="s">
        <v>14</v>
      </c>
      <c r="D16" s="1" t="s">
        <v>13</v>
      </c>
      <c r="E16" s="2" t="s">
        <v>14</v>
      </c>
      <c r="F16" s="1" t="s">
        <v>13</v>
      </c>
      <c r="G16" s="1" t="s">
        <v>13</v>
      </c>
      <c r="H16" s="2" t="s">
        <v>14</v>
      </c>
      <c r="I16" s="2" t="s">
        <v>14</v>
      </c>
      <c r="J16" s="2" t="s">
        <v>14</v>
      </c>
      <c r="K16" s="2" t="s">
        <v>13</v>
      </c>
      <c r="L16" s="2" t="s">
        <v>14</v>
      </c>
      <c r="M16" s="2" t="s">
        <v>13</v>
      </c>
      <c r="N16" s="2" t="s">
        <v>13</v>
      </c>
      <c r="O16" s="2" t="s">
        <v>13</v>
      </c>
      <c r="P16" s="2" t="s">
        <v>13</v>
      </c>
      <c r="Q16" s="2" t="s">
        <v>13</v>
      </c>
      <c r="R16" s="2" t="s">
        <v>13</v>
      </c>
      <c r="S16" s="2" t="s">
        <v>13</v>
      </c>
      <c r="T16" s="2" t="s">
        <v>13</v>
      </c>
      <c r="U16" s="1" t="s">
        <v>52</v>
      </c>
      <c r="V16" s="1" t="s">
        <v>52</v>
      </c>
      <c r="W16" s="1" t="s">
        <v>52</v>
      </c>
      <c r="X16" s="1" t="s">
        <v>52</v>
      </c>
      <c r="Y16" s="1" t="s">
        <v>52</v>
      </c>
    </row>
    <row r="17" spans="1:25" ht="24.95" customHeight="1" x14ac:dyDescent="0.25">
      <c r="A17" s="1">
        <v>15</v>
      </c>
      <c r="B17" s="2" t="s">
        <v>14</v>
      </c>
      <c r="C17" s="2" t="s">
        <v>14</v>
      </c>
      <c r="D17" s="1" t="s">
        <v>13</v>
      </c>
      <c r="E17" s="2" t="s">
        <v>14</v>
      </c>
      <c r="F17" s="1" t="s">
        <v>13</v>
      </c>
      <c r="G17" s="1" t="s">
        <v>13</v>
      </c>
      <c r="H17" s="2" t="s">
        <v>14</v>
      </c>
      <c r="I17" s="2" t="s">
        <v>14</v>
      </c>
      <c r="J17" s="2" t="s">
        <v>14</v>
      </c>
      <c r="K17" s="2" t="s">
        <v>13</v>
      </c>
      <c r="L17" s="2" t="s">
        <v>14</v>
      </c>
      <c r="M17" s="2" t="s">
        <v>13</v>
      </c>
      <c r="N17" s="2" t="s">
        <v>13</v>
      </c>
      <c r="O17" s="2" t="s">
        <v>13</v>
      </c>
      <c r="P17" s="2" t="s">
        <v>13</v>
      </c>
      <c r="Q17" s="2" t="s">
        <v>13</v>
      </c>
      <c r="R17" s="2" t="s">
        <v>13</v>
      </c>
      <c r="S17" s="2" t="s">
        <v>13</v>
      </c>
      <c r="T17" s="2" t="s">
        <v>13</v>
      </c>
      <c r="U17" s="1" t="s">
        <v>52</v>
      </c>
      <c r="V17" s="1" t="s">
        <v>52</v>
      </c>
      <c r="W17" s="1" t="s">
        <v>52</v>
      </c>
      <c r="X17" s="1" t="s">
        <v>52</v>
      </c>
      <c r="Y17" s="1" t="s">
        <v>52</v>
      </c>
    </row>
    <row r="18" spans="1:25" ht="24.95" customHeight="1" x14ac:dyDescent="0.25">
      <c r="A18" s="1">
        <v>16</v>
      </c>
      <c r="B18" s="2" t="s">
        <v>14</v>
      </c>
      <c r="C18" s="2" t="s">
        <v>14</v>
      </c>
      <c r="D18" s="1" t="s">
        <v>13</v>
      </c>
      <c r="E18" s="2" t="s">
        <v>14</v>
      </c>
      <c r="F18" s="1" t="s">
        <v>13</v>
      </c>
      <c r="G18" s="1" t="s">
        <v>13</v>
      </c>
      <c r="H18" s="2" t="s">
        <v>14</v>
      </c>
      <c r="I18" s="2" t="s">
        <v>14</v>
      </c>
      <c r="J18" s="2" t="s">
        <v>14</v>
      </c>
      <c r="K18" s="2" t="s">
        <v>13</v>
      </c>
      <c r="L18" s="2" t="s">
        <v>14</v>
      </c>
      <c r="M18" s="2" t="s">
        <v>13</v>
      </c>
      <c r="N18" s="2" t="s">
        <v>13</v>
      </c>
      <c r="O18" s="2" t="s">
        <v>13</v>
      </c>
      <c r="P18" s="2" t="s">
        <v>13</v>
      </c>
      <c r="Q18" s="2" t="s">
        <v>13</v>
      </c>
      <c r="R18" s="2" t="s">
        <v>13</v>
      </c>
      <c r="S18" s="2" t="s">
        <v>13</v>
      </c>
      <c r="T18" s="2" t="s">
        <v>13</v>
      </c>
      <c r="U18" s="1" t="s">
        <v>52</v>
      </c>
      <c r="V18" s="1" t="s">
        <v>52</v>
      </c>
      <c r="W18" s="1" t="s">
        <v>52</v>
      </c>
      <c r="X18" s="1" t="s">
        <v>52</v>
      </c>
      <c r="Y18" s="1" t="s">
        <v>52</v>
      </c>
    </row>
    <row r="19" spans="1:25" ht="24.95" customHeight="1" x14ac:dyDescent="0.25">
      <c r="A19" s="1">
        <v>17</v>
      </c>
      <c r="B19" s="2" t="s">
        <v>14</v>
      </c>
      <c r="C19" s="2" t="s">
        <v>14</v>
      </c>
      <c r="D19" s="1" t="s">
        <v>13</v>
      </c>
      <c r="E19" s="2" t="s">
        <v>14</v>
      </c>
      <c r="F19" s="1" t="s">
        <v>13</v>
      </c>
      <c r="G19" s="1" t="s">
        <v>13</v>
      </c>
      <c r="H19" s="2" t="s">
        <v>14</v>
      </c>
      <c r="I19" s="2" t="s">
        <v>14</v>
      </c>
      <c r="J19" s="2" t="s">
        <v>14</v>
      </c>
      <c r="K19" s="2" t="s">
        <v>13</v>
      </c>
      <c r="L19" s="2" t="s">
        <v>14</v>
      </c>
      <c r="M19" s="2" t="s">
        <v>13</v>
      </c>
      <c r="N19" s="2" t="s">
        <v>13</v>
      </c>
      <c r="O19" s="2" t="s">
        <v>13</v>
      </c>
      <c r="P19" s="2" t="s">
        <v>13</v>
      </c>
      <c r="Q19" s="2" t="s">
        <v>13</v>
      </c>
      <c r="R19" s="2" t="s">
        <v>13</v>
      </c>
      <c r="S19" s="2" t="s">
        <v>13</v>
      </c>
      <c r="T19" s="2" t="s">
        <v>13</v>
      </c>
      <c r="U19" s="1" t="s">
        <v>52</v>
      </c>
      <c r="V19" s="1" t="s">
        <v>52</v>
      </c>
      <c r="W19" s="1" t="s">
        <v>52</v>
      </c>
      <c r="X19" s="1" t="s">
        <v>52</v>
      </c>
      <c r="Y19" s="1" t="s">
        <v>52</v>
      </c>
    </row>
    <row r="20" spans="1:25" ht="24.95" customHeight="1" x14ac:dyDescent="0.25">
      <c r="A20" s="1">
        <v>18</v>
      </c>
      <c r="B20" s="2" t="s">
        <v>14</v>
      </c>
      <c r="C20" s="2" t="s">
        <v>14</v>
      </c>
      <c r="D20" s="1" t="s">
        <v>13</v>
      </c>
      <c r="E20" s="2" t="s">
        <v>14</v>
      </c>
      <c r="F20" s="1" t="s">
        <v>13</v>
      </c>
      <c r="G20" s="1" t="s">
        <v>13</v>
      </c>
      <c r="H20" s="2" t="s">
        <v>14</v>
      </c>
      <c r="I20" s="2" t="s">
        <v>14</v>
      </c>
      <c r="J20" s="2" t="s">
        <v>14</v>
      </c>
      <c r="K20" s="2" t="s">
        <v>13</v>
      </c>
      <c r="L20" s="2" t="s">
        <v>14</v>
      </c>
      <c r="M20" s="2" t="s">
        <v>13</v>
      </c>
      <c r="N20" s="2" t="s">
        <v>13</v>
      </c>
      <c r="O20" s="2" t="s">
        <v>13</v>
      </c>
      <c r="P20" s="2" t="s">
        <v>13</v>
      </c>
      <c r="Q20" s="2" t="s">
        <v>13</v>
      </c>
      <c r="R20" s="2" t="s">
        <v>13</v>
      </c>
      <c r="S20" s="2" t="s">
        <v>13</v>
      </c>
      <c r="T20" s="2" t="s">
        <v>13</v>
      </c>
      <c r="U20" s="1" t="s">
        <v>52</v>
      </c>
      <c r="V20" s="1" t="s">
        <v>52</v>
      </c>
      <c r="W20" s="1" t="s">
        <v>52</v>
      </c>
      <c r="X20" s="1" t="s">
        <v>52</v>
      </c>
      <c r="Y20" s="1" t="s">
        <v>52</v>
      </c>
    </row>
    <row r="21" spans="1:25" ht="24.95" customHeight="1" x14ac:dyDescent="0.25">
      <c r="A21" s="1">
        <v>19</v>
      </c>
      <c r="B21" s="2" t="s">
        <v>14</v>
      </c>
      <c r="C21" s="2" t="s">
        <v>14</v>
      </c>
      <c r="D21" s="1" t="s">
        <v>13</v>
      </c>
      <c r="E21" s="2" t="s">
        <v>14</v>
      </c>
      <c r="F21" s="1" t="s">
        <v>13</v>
      </c>
      <c r="G21" s="1" t="s">
        <v>13</v>
      </c>
      <c r="H21" s="2" t="s">
        <v>14</v>
      </c>
      <c r="I21" s="2" t="s">
        <v>14</v>
      </c>
      <c r="J21" s="2" t="s">
        <v>14</v>
      </c>
      <c r="K21" s="2" t="s">
        <v>13</v>
      </c>
      <c r="L21" s="2" t="s">
        <v>14</v>
      </c>
      <c r="M21" s="2" t="s">
        <v>13</v>
      </c>
      <c r="N21" s="2" t="s">
        <v>13</v>
      </c>
      <c r="O21" s="2" t="s">
        <v>13</v>
      </c>
      <c r="P21" s="2" t="s">
        <v>13</v>
      </c>
      <c r="Q21" s="2" t="s">
        <v>13</v>
      </c>
      <c r="R21" s="2" t="s">
        <v>13</v>
      </c>
      <c r="S21" s="2" t="s">
        <v>13</v>
      </c>
      <c r="T21" s="2" t="s">
        <v>13</v>
      </c>
      <c r="U21" s="1" t="s">
        <v>52</v>
      </c>
      <c r="V21" s="1" t="s">
        <v>52</v>
      </c>
      <c r="W21" s="1" t="s">
        <v>52</v>
      </c>
      <c r="X21" s="1" t="s">
        <v>52</v>
      </c>
      <c r="Y21" s="1" t="s">
        <v>52</v>
      </c>
    </row>
    <row r="22" spans="1:25" ht="24.95" customHeight="1" x14ac:dyDescent="0.25">
      <c r="A22" s="1">
        <v>20</v>
      </c>
      <c r="B22" s="2" t="s">
        <v>14</v>
      </c>
      <c r="C22" s="2" t="s">
        <v>14</v>
      </c>
      <c r="D22" s="1" t="s">
        <v>13</v>
      </c>
      <c r="E22" s="2" t="s">
        <v>14</v>
      </c>
      <c r="F22" s="1" t="s">
        <v>13</v>
      </c>
      <c r="G22" s="1" t="s">
        <v>13</v>
      </c>
      <c r="H22" s="2" t="s">
        <v>14</v>
      </c>
      <c r="I22" s="2" t="s">
        <v>14</v>
      </c>
      <c r="J22" s="2" t="s">
        <v>14</v>
      </c>
      <c r="K22" s="2" t="s">
        <v>13</v>
      </c>
      <c r="L22" s="2" t="s">
        <v>14</v>
      </c>
      <c r="M22" s="2" t="s">
        <v>13</v>
      </c>
      <c r="N22" s="2" t="s">
        <v>13</v>
      </c>
      <c r="O22" s="2" t="s">
        <v>13</v>
      </c>
      <c r="P22" s="2" t="s">
        <v>13</v>
      </c>
      <c r="Q22" s="2" t="s">
        <v>13</v>
      </c>
      <c r="R22" s="2" t="s">
        <v>13</v>
      </c>
      <c r="S22" s="2" t="s">
        <v>13</v>
      </c>
      <c r="T22" s="2" t="s">
        <v>13</v>
      </c>
      <c r="U22" s="1" t="s">
        <v>52</v>
      </c>
      <c r="V22" s="1" t="s">
        <v>52</v>
      </c>
      <c r="W22" s="1" t="s">
        <v>52</v>
      </c>
      <c r="X22" s="1" t="s">
        <v>52</v>
      </c>
      <c r="Y22" s="1" t="s">
        <v>52</v>
      </c>
    </row>
    <row r="23" spans="1:25" x14ac:dyDescent="0.25">
      <c r="A23" s="15" t="s">
        <v>55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1"/>
      <c r="T23" s="1"/>
      <c r="U23" s="1"/>
      <c r="V23" s="1"/>
      <c r="W23" s="1"/>
      <c r="X23" s="1"/>
      <c r="Y23" s="1"/>
    </row>
    <row r="24" spans="1:25" x14ac:dyDescent="0.25">
      <c r="A24" s="15" t="s">
        <v>56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5" t="s">
        <v>57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5" t="s">
        <v>10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</sheetData>
  <mergeCells count="1">
    <mergeCell ref="A1:T1"/>
  </mergeCells>
  <pageMargins left="0.7" right="0.7" top="0.75" bottom="0.75" header="0.3" footer="0.3"/>
  <pageSetup scale="4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U26"/>
  <sheetViews>
    <sheetView topLeftCell="A2" zoomScale="90" zoomScaleNormal="90" workbookViewId="0">
      <selection activeCell="G18" sqref="G18"/>
    </sheetView>
  </sheetViews>
  <sheetFormatPr defaultRowHeight="15" x14ac:dyDescent="0.25"/>
  <cols>
    <col min="1" max="1" width="4.7109375" customWidth="1"/>
    <col min="2" max="2" width="10.5703125" bestFit="1" customWidth="1"/>
    <col min="3" max="6" width="10.28515625" customWidth="1"/>
    <col min="7" max="7" width="15.140625" customWidth="1"/>
    <col min="8" max="8" width="14.5703125" customWidth="1"/>
    <col min="9" max="9" width="10.5703125" customWidth="1"/>
    <col min="10" max="10" width="10.28515625" customWidth="1"/>
    <col min="11" max="11" width="15" customWidth="1"/>
    <col min="12" max="12" width="8.5703125" customWidth="1"/>
    <col min="13" max="13" width="8.7109375" customWidth="1"/>
    <col min="14" max="18" width="10.28515625" customWidth="1"/>
    <col min="19" max="19" width="14.5703125" customWidth="1"/>
    <col min="20" max="20" width="15.42578125" customWidth="1"/>
  </cols>
  <sheetData>
    <row r="1" spans="1:21" ht="15.75" x14ac:dyDescent="0.25">
      <c r="A1" s="696" t="s">
        <v>30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</row>
    <row r="2" spans="1:21" ht="75" x14ac:dyDescent="0.3">
      <c r="A2" s="7" t="s">
        <v>11</v>
      </c>
      <c r="B2" s="9" t="s">
        <v>70</v>
      </c>
      <c r="C2" s="9" t="s">
        <v>54</v>
      </c>
      <c r="D2" s="9" t="s">
        <v>9</v>
      </c>
      <c r="E2" s="9" t="s">
        <v>1</v>
      </c>
      <c r="F2" s="9" t="s">
        <v>2</v>
      </c>
      <c r="G2" s="9" t="s">
        <v>7</v>
      </c>
      <c r="H2" s="9" t="s">
        <v>8</v>
      </c>
      <c r="I2" s="9" t="s">
        <v>28</v>
      </c>
      <c r="J2" s="9" t="s">
        <v>3</v>
      </c>
      <c r="K2" s="9" t="s">
        <v>29</v>
      </c>
      <c r="L2" s="9" t="s">
        <v>4</v>
      </c>
      <c r="M2" s="9" t="s">
        <v>5</v>
      </c>
      <c r="N2" s="9" t="s">
        <v>19</v>
      </c>
      <c r="O2" s="9" t="s">
        <v>16</v>
      </c>
      <c r="P2" s="9" t="s">
        <v>15</v>
      </c>
      <c r="Q2" s="9" t="s">
        <v>59</v>
      </c>
      <c r="R2" s="9" t="s">
        <v>17</v>
      </c>
      <c r="S2" s="9" t="s">
        <v>62</v>
      </c>
      <c r="T2" s="9" t="s">
        <v>18</v>
      </c>
      <c r="U2" s="10"/>
    </row>
    <row r="3" spans="1:21" ht="24.95" customHeight="1" x14ac:dyDescent="0.25">
      <c r="A3" s="8">
        <v>1</v>
      </c>
      <c r="B3" s="8"/>
      <c r="C3" s="8" t="s">
        <v>12</v>
      </c>
      <c r="D3" s="8" t="s">
        <v>12</v>
      </c>
      <c r="E3" s="8" t="s">
        <v>13</v>
      </c>
      <c r="F3" s="8" t="s">
        <v>12</v>
      </c>
      <c r="G3" s="8" t="s">
        <v>13</v>
      </c>
      <c r="H3" s="8" t="s">
        <v>13</v>
      </c>
      <c r="I3" s="8" t="s">
        <v>12</v>
      </c>
      <c r="J3" s="8" t="s">
        <v>12</v>
      </c>
      <c r="K3" s="8" t="s">
        <v>12</v>
      </c>
      <c r="L3" s="8" t="s">
        <v>12</v>
      </c>
      <c r="M3" s="8" t="s">
        <v>12</v>
      </c>
      <c r="N3" s="8" t="s">
        <v>12</v>
      </c>
      <c r="O3" s="8" t="s">
        <v>12</v>
      </c>
      <c r="P3" s="8" t="s">
        <v>12</v>
      </c>
      <c r="Q3" s="8" t="s">
        <v>13</v>
      </c>
      <c r="R3" s="8" t="s">
        <v>13</v>
      </c>
      <c r="S3" s="8" t="s">
        <v>12</v>
      </c>
      <c r="T3" s="8" t="s">
        <v>13</v>
      </c>
    </row>
    <row r="4" spans="1:21" ht="24.95" customHeight="1" x14ac:dyDescent="0.25">
      <c r="A4" s="8">
        <v>2</v>
      </c>
      <c r="B4" s="8"/>
      <c r="C4" s="8" t="s">
        <v>12</v>
      </c>
      <c r="D4" s="8" t="s">
        <v>12</v>
      </c>
      <c r="E4" s="8" t="s">
        <v>13</v>
      </c>
      <c r="F4" s="8" t="s">
        <v>12</v>
      </c>
      <c r="G4" s="8" t="s">
        <v>13</v>
      </c>
      <c r="H4" s="8" t="s">
        <v>13</v>
      </c>
      <c r="I4" s="8" t="s">
        <v>12</v>
      </c>
      <c r="J4" s="8" t="s">
        <v>12</v>
      </c>
      <c r="K4" s="8" t="s">
        <v>12</v>
      </c>
      <c r="L4" s="8" t="s">
        <v>12</v>
      </c>
      <c r="M4" s="8" t="s">
        <v>12</v>
      </c>
      <c r="N4" s="8" t="s">
        <v>12</v>
      </c>
      <c r="O4" s="8" t="s">
        <v>12</v>
      </c>
      <c r="P4" s="8" t="s">
        <v>12</v>
      </c>
      <c r="Q4" s="8" t="s">
        <v>13</v>
      </c>
      <c r="R4" s="8" t="s">
        <v>13</v>
      </c>
      <c r="S4" s="8" t="s">
        <v>12</v>
      </c>
      <c r="T4" s="8" t="s">
        <v>13</v>
      </c>
    </row>
    <row r="5" spans="1:21" ht="24.95" customHeight="1" x14ac:dyDescent="0.25">
      <c r="A5" s="8">
        <v>3</v>
      </c>
      <c r="B5" s="8"/>
      <c r="C5" s="8" t="s">
        <v>12</v>
      </c>
      <c r="D5" s="8" t="s">
        <v>12</v>
      </c>
      <c r="E5" s="8" t="s">
        <v>13</v>
      </c>
      <c r="F5" s="8" t="s">
        <v>12</v>
      </c>
      <c r="G5" s="8" t="s">
        <v>13</v>
      </c>
      <c r="H5" s="8" t="s">
        <v>13</v>
      </c>
      <c r="I5" s="8" t="s">
        <v>12</v>
      </c>
      <c r="J5" s="8" t="s">
        <v>12</v>
      </c>
      <c r="K5" s="8" t="s">
        <v>12</v>
      </c>
      <c r="L5" s="8" t="s">
        <v>12</v>
      </c>
      <c r="M5" s="8" t="s">
        <v>12</v>
      </c>
      <c r="N5" s="8" t="s">
        <v>12</v>
      </c>
      <c r="O5" s="8" t="s">
        <v>12</v>
      </c>
      <c r="P5" s="8" t="s">
        <v>12</v>
      </c>
      <c r="Q5" s="8" t="s">
        <v>13</v>
      </c>
      <c r="R5" s="8" t="s">
        <v>13</v>
      </c>
      <c r="S5" s="8" t="s">
        <v>12</v>
      </c>
      <c r="T5" s="8" t="s">
        <v>13</v>
      </c>
    </row>
    <row r="6" spans="1:21" ht="24.95" customHeight="1" x14ac:dyDescent="0.25">
      <c r="A6" s="8">
        <v>4</v>
      </c>
      <c r="B6" s="8"/>
      <c r="C6" s="8" t="s">
        <v>12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13</v>
      </c>
      <c r="I6" s="8" t="s">
        <v>12</v>
      </c>
      <c r="J6" s="8" t="s">
        <v>12</v>
      </c>
      <c r="K6" s="8" t="s">
        <v>12</v>
      </c>
      <c r="L6" s="8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13</v>
      </c>
      <c r="R6" s="8" t="s">
        <v>13</v>
      </c>
      <c r="S6" s="8" t="s">
        <v>12</v>
      </c>
      <c r="T6" s="8" t="s">
        <v>13</v>
      </c>
    </row>
    <row r="7" spans="1:21" ht="24.95" customHeight="1" x14ac:dyDescent="0.25">
      <c r="A7" s="8">
        <v>5</v>
      </c>
      <c r="B7" s="8"/>
      <c r="C7" s="8" t="s">
        <v>12</v>
      </c>
      <c r="D7" s="8" t="s">
        <v>12</v>
      </c>
      <c r="E7" s="8" t="s">
        <v>13</v>
      </c>
      <c r="F7" s="8" t="s">
        <v>12</v>
      </c>
      <c r="G7" s="8" t="s">
        <v>13</v>
      </c>
      <c r="H7" s="8" t="s">
        <v>13</v>
      </c>
      <c r="I7" s="8" t="s">
        <v>12</v>
      </c>
      <c r="J7" s="8" t="s">
        <v>12</v>
      </c>
      <c r="K7" s="8" t="s">
        <v>12</v>
      </c>
      <c r="L7" s="8" t="s">
        <v>12</v>
      </c>
      <c r="M7" s="8" t="s">
        <v>12</v>
      </c>
      <c r="N7" s="8" t="s">
        <v>12</v>
      </c>
      <c r="O7" s="8" t="s">
        <v>12</v>
      </c>
      <c r="P7" s="8" t="s">
        <v>12</v>
      </c>
      <c r="Q7" s="8" t="s">
        <v>13</v>
      </c>
      <c r="R7" s="8" t="s">
        <v>13</v>
      </c>
      <c r="S7" s="8" t="s">
        <v>12</v>
      </c>
      <c r="T7" s="8" t="s">
        <v>13</v>
      </c>
    </row>
    <row r="8" spans="1:21" ht="24.95" customHeight="1" x14ac:dyDescent="0.25">
      <c r="A8" s="8">
        <v>6</v>
      </c>
      <c r="B8" s="8"/>
      <c r="C8" s="8" t="s">
        <v>12</v>
      </c>
      <c r="D8" s="8" t="s">
        <v>12</v>
      </c>
      <c r="E8" s="8" t="s">
        <v>13</v>
      </c>
      <c r="F8" s="8" t="s">
        <v>12</v>
      </c>
      <c r="G8" s="8" t="s">
        <v>13</v>
      </c>
      <c r="H8" s="8" t="s">
        <v>13</v>
      </c>
      <c r="I8" s="8" t="s">
        <v>12</v>
      </c>
      <c r="J8" s="8" t="s">
        <v>12</v>
      </c>
      <c r="K8" s="8" t="s">
        <v>12</v>
      </c>
      <c r="L8" s="8" t="s">
        <v>12</v>
      </c>
      <c r="M8" s="8" t="s">
        <v>12</v>
      </c>
      <c r="N8" s="8" t="s">
        <v>12</v>
      </c>
      <c r="O8" s="8" t="s">
        <v>12</v>
      </c>
      <c r="P8" s="8" t="s">
        <v>12</v>
      </c>
      <c r="Q8" s="8" t="s">
        <v>13</v>
      </c>
      <c r="R8" s="8" t="s">
        <v>13</v>
      </c>
      <c r="S8" s="8" t="s">
        <v>12</v>
      </c>
      <c r="T8" s="8" t="s">
        <v>13</v>
      </c>
    </row>
    <row r="9" spans="1:21" ht="24.95" customHeight="1" x14ac:dyDescent="0.25">
      <c r="A9" s="8">
        <v>7</v>
      </c>
      <c r="B9" s="8"/>
      <c r="C9" s="8" t="s">
        <v>12</v>
      </c>
      <c r="D9" s="8" t="s">
        <v>12</v>
      </c>
      <c r="E9" s="8" t="s">
        <v>13</v>
      </c>
      <c r="F9" s="8" t="s">
        <v>12</v>
      </c>
      <c r="G9" s="8" t="s">
        <v>13</v>
      </c>
      <c r="H9" s="8" t="s">
        <v>13</v>
      </c>
      <c r="I9" s="8" t="s">
        <v>12</v>
      </c>
      <c r="J9" s="8" t="s">
        <v>12</v>
      </c>
      <c r="K9" s="8" t="s">
        <v>12</v>
      </c>
      <c r="L9" s="8" t="s">
        <v>12</v>
      </c>
      <c r="M9" s="8" t="s">
        <v>12</v>
      </c>
      <c r="N9" s="8" t="s">
        <v>12</v>
      </c>
      <c r="O9" s="8" t="s">
        <v>12</v>
      </c>
      <c r="P9" s="8" t="s">
        <v>12</v>
      </c>
      <c r="Q9" s="8" t="s">
        <v>13</v>
      </c>
      <c r="R9" s="8" t="s">
        <v>13</v>
      </c>
      <c r="S9" s="8" t="s">
        <v>12</v>
      </c>
      <c r="T9" s="8" t="s">
        <v>13</v>
      </c>
    </row>
    <row r="10" spans="1:21" ht="24.95" customHeight="1" x14ac:dyDescent="0.25">
      <c r="A10" s="8">
        <v>8</v>
      </c>
      <c r="B10" s="8"/>
      <c r="C10" s="8" t="s">
        <v>12</v>
      </c>
      <c r="D10" s="8" t="s">
        <v>12</v>
      </c>
      <c r="E10" s="8" t="s">
        <v>13</v>
      </c>
      <c r="F10" s="8" t="s">
        <v>12</v>
      </c>
      <c r="G10" s="8" t="s">
        <v>13</v>
      </c>
      <c r="H10" s="8" t="s">
        <v>13</v>
      </c>
      <c r="I10" s="8" t="s">
        <v>12</v>
      </c>
      <c r="J10" s="8" t="s">
        <v>12</v>
      </c>
      <c r="K10" s="8" t="s">
        <v>12</v>
      </c>
      <c r="L10" s="8" t="s">
        <v>12</v>
      </c>
      <c r="M10" s="8" t="s">
        <v>12</v>
      </c>
      <c r="N10" s="8" t="s">
        <v>12</v>
      </c>
      <c r="O10" s="8" t="s">
        <v>12</v>
      </c>
      <c r="P10" s="8" t="s">
        <v>12</v>
      </c>
      <c r="Q10" s="8" t="s">
        <v>13</v>
      </c>
      <c r="R10" s="8" t="s">
        <v>13</v>
      </c>
      <c r="S10" s="8" t="s">
        <v>12</v>
      </c>
      <c r="T10" s="8" t="s">
        <v>13</v>
      </c>
    </row>
    <row r="11" spans="1:21" ht="24.95" customHeight="1" x14ac:dyDescent="0.25">
      <c r="A11" s="8">
        <v>9</v>
      </c>
      <c r="B11" s="8"/>
      <c r="C11" s="8" t="s">
        <v>12</v>
      </c>
      <c r="D11" s="8" t="s">
        <v>12</v>
      </c>
      <c r="E11" s="8" t="s">
        <v>13</v>
      </c>
      <c r="F11" s="8" t="s">
        <v>12</v>
      </c>
      <c r="G11" s="8" t="s">
        <v>13</v>
      </c>
      <c r="H11" s="8" t="s">
        <v>13</v>
      </c>
      <c r="I11" s="8" t="s">
        <v>12</v>
      </c>
      <c r="J11" s="8" t="s">
        <v>12</v>
      </c>
      <c r="K11" s="8" t="s">
        <v>12</v>
      </c>
      <c r="L11" s="8" t="s">
        <v>12</v>
      </c>
      <c r="M11" s="8" t="s">
        <v>12</v>
      </c>
      <c r="N11" s="8" t="s">
        <v>12</v>
      </c>
      <c r="O11" s="8" t="s">
        <v>12</v>
      </c>
      <c r="P11" s="8" t="s">
        <v>12</v>
      </c>
      <c r="Q11" s="8" t="s">
        <v>13</v>
      </c>
      <c r="R11" s="8" t="s">
        <v>13</v>
      </c>
      <c r="S11" s="8" t="s">
        <v>12</v>
      </c>
      <c r="T11" s="8" t="s">
        <v>13</v>
      </c>
    </row>
    <row r="12" spans="1:21" ht="24.95" customHeight="1" x14ac:dyDescent="0.25">
      <c r="A12" s="8">
        <v>10</v>
      </c>
      <c r="B12" s="8"/>
      <c r="C12" s="8" t="s">
        <v>12</v>
      </c>
      <c r="D12" s="8" t="s">
        <v>12</v>
      </c>
      <c r="E12" s="8" t="s">
        <v>13</v>
      </c>
      <c r="F12" s="8" t="s">
        <v>12</v>
      </c>
      <c r="G12" s="8" t="s">
        <v>13</v>
      </c>
      <c r="H12" s="8" t="s">
        <v>13</v>
      </c>
      <c r="I12" s="8" t="s">
        <v>12</v>
      </c>
      <c r="J12" s="8" t="s">
        <v>12</v>
      </c>
      <c r="K12" s="8" t="s">
        <v>12</v>
      </c>
      <c r="L12" s="8" t="s">
        <v>12</v>
      </c>
      <c r="M12" s="8" t="s">
        <v>12</v>
      </c>
      <c r="N12" s="8" t="s">
        <v>12</v>
      </c>
      <c r="O12" s="8" t="s">
        <v>12</v>
      </c>
      <c r="P12" s="8" t="s">
        <v>12</v>
      </c>
      <c r="Q12" s="8" t="s">
        <v>13</v>
      </c>
      <c r="R12" s="8" t="s">
        <v>13</v>
      </c>
      <c r="S12" s="8" t="s">
        <v>12</v>
      </c>
      <c r="T12" s="8" t="s">
        <v>13</v>
      </c>
    </row>
    <row r="13" spans="1:21" ht="24.95" customHeight="1" x14ac:dyDescent="0.25">
      <c r="A13" s="8">
        <v>11</v>
      </c>
      <c r="B13" s="8"/>
      <c r="C13" s="8" t="s">
        <v>12</v>
      </c>
      <c r="D13" s="8" t="s">
        <v>12</v>
      </c>
      <c r="E13" s="8" t="s">
        <v>13</v>
      </c>
      <c r="F13" s="8" t="s">
        <v>12</v>
      </c>
      <c r="G13" s="8" t="s">
        <v>13</v>
      </c>
      <c r="H13" s="8" t="s">
        <v>13</v>
      </c>
      <c r="I13" s="8" t="s">
        <v>12</v>
      </c>
      <c r="J13" s="8" t="s">
        <v>12</v>
      </c>
      <c r="K13" s="8" t="s">
        <v>12</v>
      </c>
      <c r="L13" s="8" t="s">
        <v>12</v>
      </c>
      <c r="M13" s="8" t="s">
        <v>12</v>
      </c>
      <c r="N13" s="8" t="s">
        <v>12</v>
      </c>
      <c r="O13" s="8" t="s">
        <v>12</v>
      </c>
      <c r="P13" s="8" t="s">
        <v>12</v>
      </c>
      <c r="Q13" s="8" t="s">
        <v>13</v>
      </c>
      <c r="R13" s="8" t="s">
        <v>13</v>
      </c>
      <c r="S13" s="8" t="s">
        <v>12</v>
      </c>
      <c r="T13" s="8" t="s">
        <v>13</v>
      </c>
    </row>
    <row r="14" spans="1:21" ht="24.95" customHeight="1" x14ac:dyDescent="0.25">
      <c r="A14" s="8">
        <v>12</v>
      </c>
      <c r="B14" s="8"/>
      <c r="C14" s="8" t="s">
        <v>12</v>
      </c>
      <c r="D14" s="8" t="s">
        <v>12</v>
      </c>
      <c r="E14" s="8" t="s">
        <v>13</v>
      </c>
      <c r="F14" s="8" t="s">
        <v>12</v>
      </c>
      <c r="G14" s="8" t="s">
        <v>13</v>
      </c>
      <c r="H14" s="8" t="s">
        <v>13</v>
      </c>
      <c r="I14" s="8" t="s">
        <v>12</v>
      </c>
      <c r="J14" s="8" t="s">
        <v>12</v>
      </c>
      <c r="K14" s="8" t="s">
        <v>12</v>
      </c>
      <c r="L14" s="8" t="s">
        <v>12</v>
      </c>
      <c r="M14" s="8" t="s">
        <v>12</v>
      </c>
      <c r="N14" s="8" t="s">
        <v>12</v>
      </c>
      <c r="O14" s="8" t="s">
        <v>12</v>
      </c>
      <c r="P14" s="8" t="s">
        <v>12</v>
      </c>
      <c r="Q14" s="8" t="s">
        <v>13</v>
      </c>
      <c r="R14" s="8" t="s">
        <v>13</v>
      </c>
      <c r="S14" s="8" t="s">
        <v>12</v>
      </c>
      <c r="T14" s="8" t="s">
        <v>13</v>
      </c>
    </row>
    <row r="15" spans="1:21" ht="24.95" customHeight="1" x14ac:dyDescent="0.25">
      <c r="A15" s="8">
        <v>13</v>
      </c>
      <c r="B15" s="8"/>
      <c r="C15" s="8" t="s">
        <v>12</v>
      </c>
      <c r="D15" s="8" t="s">
        <v>12</v>
      </c>
      <c r="E15" s="8" t="s">
        <v>13</v>
      </c>
      <c r="F15" s="8" t="s">
        <v>12</v>
      </c>
      <c r="G15" s="8" t="s">
        <v>13</v>
      </c>
      <c r="H15" s="8" t="s">
        <v>13</v>
      </c>
      <c r="I15" s="8" t="s">
        <v>12</v>
      </c>
      <c r="J15" s="8" t="s">
        <v>12</v>
      </c>
      <c r="K15" s="8" t="s">
        <v>12</v>
      </c>
      <c r="L15" s="8" t="s">
        <v>12</v>
      </c>
      <c r="M15" s="8" t="s">
        <v>12</v>
      </c>
      <c r="N15" s="8" t="s">
        <v>12</v>
      </c>
      <c r="O15" s="8" t="s">
        <v>12</v>
      </c>
      <c r="P15" s="8" t="s">
        <v>12</v>
      </c>
      <c r="Q15" s="8" t="s">
        <v>13</v>
      </c>
      <c r="R15" s="8" t="s">
        <v>13</v>
      </c>
      <c r="S15" s="8" t="s">
        <v>12</v>
      </c>
      <c r="T15" s="8" t="s">
        <v>13</v>
      </c>
    </row>
    <row r="16" spans="1:21" ht="24.95" customHeight="1" x14ac:dyDescent="0.25">
      <c r="A16" s="8">
        <v>14</v>
      </c>
      <c r="B16" s="8"/>
      <c r="C16" s="8" t="s">
        <v>12</v>
      </c>
      <c r="D16" s="8" t="s">
        <v>12</v>
      </c>
      <c r="E16" s="8" t="s">
        <v>13</v>
      </c>
      <c r="F16" s="8" t="s">
        <v>12</v>
      </c>
      <c r="G16" s="8" t="s">
        <v>13</v>
      </c>
      <c r="H16" s="8" t="s">
        <v>13</v>
      </c>
      <c r="I16" s="8" t="s">
        <v>12</v>
      </c>
      <c r="J16" s="8" t="s">
        <v>12</v>
      </c>
      <c r="K16" s="8" t="s">
        <v>12</v>
      </c>
      <c r="L16" s="8" t="s">
        <v>12</v>
      </c>
      <c r="M16" s="8" t="s">
        <v>12</v>
      </c>
      <c r="N16" s="8" t="s">
        <v>12</v>
      </c>
      <c r="O16" s="8" t="s">
        <v>12</v>
      </c>
      <c r="P16" s="8" t="s">
        <v>12</v>
      </c>
      <c r="Q16" s="8" t="s">
        <v>13</v>
      </c>
      <c r="R16" s="8" t="s">
        <v>13</v>
      </c>
      <c r="S16" s="8" t="s">
        <v>12</v>
      </c>
      <c r="T16" s="8" t="s">
        <v>13</v>
      </c>
    </row>
    <row r="17" spans="1:20" ht="24.95" customHeight="1" x14ac:dyDescent="0.25">
      <c r="A17" s="8">
        <v>15</v>
      </c>
      <c r="B17" s="8"/>
      <c r="C17" s="8" t="s">
        <v>12</v>
      </c>
      <c r="D17" s="8" t="s">
        <v>12</v>
      </c>
      <c r="E17" s="8" t="s">
        <v>13</v>
      </c>
      <c r="F17" s="8" t="s">
        <v>12</v>
      </c>
      <c r="G17" s="8" t="s">
        <v>13</v>
      </c>
      <c r="H17" s="8" t="s">
        <v>13</v>
      </c>
      <c r="I17" s="8" t="s">
        <v>12</v>
      </c>
      <c r="J17" s="8" t="s">
        <v>12</v>
      </c>
      <c r="K17" s="8" t="s">
        <v>12</v>
      </c>
      <c r="L17" s="8" t="s">
        <v>12</v>
      </c>
      <c r="M17" s="8" t="s">
        <v>12</v>
      </c>
      <c r="N17" s="8" t="s">
        <v>12</v>
      </c>
      <c r="O17" s="8" t="s">
        <v>12</v>
      </c>
      <c r="P17" s="8" t="s">
        <v>12</v>
      </c>
      <c r="Q17" s="8" t="s">
        <v>13</v>
      </c>
      <c r="R17" s="8" t="s">
        <v>13</v>
      </c>
      <c r="S17" s="8" t="s">
        <v>12</v>
      </c>
      <c r="T17" s="8" t="s">
        <v>13</v>
      </c>
    </row>
    <row r="18" spans="1:20" ht="24.95" customHeight="1" x14ac:dyDescent="0.25">
      <c r="A18" s="8">
        <v>16</v>
      </c>
      <c r="B18" s="8"/>
      <c r="C18" s="8" t="s">
        <v>12</v>
      </c>
      <c r="D18" s="8" t="s">
        <v>12</v>
      </c>
      <c r="E18" s="8" t="s">
        <v>13</v>
      </c>
      <c r="F18" s="8" t="s">
        <v>12</v>
      </c>
      <c r="G18" s="8" t="s">
        <v>13</v>
      </c>
      <c r="H18" s="8" t="s">
        <v>13</v>
      </c>
      <c r="I18" s="8" t="s">
        <v>12</v>
      </c>
      <c r="J18" s="8" t="s">
        <v>12</v>
      </c>
      <c r="K18" s="8" t="s">
        <v>12</v>
      </c>
      <c r="L18" s="8" t="s">
        <v>12</v>
      </c>
      <c r="M18" s="8" t="s">
        <v>12</v>
      </c>
      <c r="N18" s="8" t="s">
        <v>12</v>
      </c>
      <c r="O18" s="8" t="s">
        <v>12</v>
      </c>
      <c r="P18" s="8" t="s">
        <v>12</v>
      </c>
      <c r="Q18" s="8" t="s">
        <v>13</v>
      </c>
      <c r="R18" s="8" t="s">
        <v>13</v>
      </c>
      <c r="S18" s="8" t="s">
        <v>12</v>
      </c>
      <c r="T18" s="8" t="s">
        <v>13</v>
      </c>
    </row>
    <row r="19" spans="1:20" ht="24.95" customHeight="1" x14ac:dyDescent="0.25">
      <c r="A19" s="8">
        <v>17</v>
      </c>
      <c r="B19" s="8"/>
      <c r="C19" s="8" t="s">
        <v>12</v>
      </c>
      <c r="D19" s="8" t="s">
        <v>12</v>
      </c>
      <c r="E19" s="8" t="s">
        <v>13</v>
      </c>
      <c r="F19" s="8" t="s">
        <v>12</v>
      </c>
      <c r="G19" s="8" t="s">
        <v>13</v>
      </c>
      <c r="H19" s="8" t="s">
        <v>13</v>
      </c>
      <c r="I19" s="8" t="s">
        <v>12</v>
      </c>
      <c r="J19" s="8" t="s">
        <v>12</v>
      </c>
      <c r="K19" s="8" t="s">
        <v>12</v>
      </c>
      <c r="L19" s="8" t="s">
        <v>12</v>
      </c>
      <c r="M19" s="8" t="s">
        <v>12</v>
      </c>
      <c r="N19" s="8" t="s">
        <v>12</v>
      </c>
      <c r="O19" s="8" t="s">
        <v>12</v>
      </c>
      <c r="P19" s="8" t="s">
        <v>12</v>
      </c>
      <c r="Q19" s="8" t="s">
        <v>13</v>
      </c>
      <c r="R19" s="8" t="s">
        <v>13</v>
      </c>
      <c r="S19" s="8" t="s">
        <v>12</v>
      </c>
      <c r="T19" s="8" t="s">
        <v>13</v>
      </c>
    </row>
    <row r="20" spans="1:20" ht="24.95" customHeight="1" x14ac:dyDescent="0.25">
      <c r="A20" s="8">
        <v>18</v>
      </c>
      <c r="B20" s="8"/>
      <c r="C20" s="8" t="s">
        <v>12</v>
      </c>
      <c r="D20" s="8" t="s">
        <v>12</v>
      </c>
      <c r="E20" s="8" t="s">
        <v>13</v>
      </c>
      <c r="F20" s="8" t="s">
        <v>12</v>
      </c>
      <c r="G20" s="8" t="s">
        <v>13</v>
      </c>
      <c r="H20" s="8" t="s">
        <v>13</v>
      </c>
      <c r="I20" s="8" t="s">
        <v>12</v>
      </c>
      <c r="J20" s="8" t="s">
        <v>12</v>
      </c>
      <c r="K20" s="8" t="s">
        <v>12</v>
      </c>
      <c r="L20" s="8" t="s">
        <v>12</v>
      </c>
      <c r="M20" s="8" t="s">
        <v>12</v>
      </c>
      <c r="N20" s="8" t="s">
        <v>12</v>
      </c>
      <c r="O20" s="8" t="s">
        <v>12</v>
      </c>
      <c r="P20" s="8" t="s">
        <v>12</v>
      </c>
      <c r="Q20" s="8" t="s">
        <v>13</v>
      </c>
      <c r="R20" s="8" t="s">
        <v>13</v>
      </c>
      <c r="S20" s="8" t="s">
        <v>12</v>
      </c>
      <c r="T20" s="8" t="s">
        <v>13</v>
      </c>
    </row>
    <row r="21" spans="1:20" ht="24.95" customHeight="1" x14ac:dyDescent="0.25">
      <c r="A21" s="8">
        <v>19</v>
      </c>
      <c r="B21" s="8"/>
      <c r="C21" s="8" t="s">
        <v>12</v>
      </c>
      <c r="D21" s="8" t="s">
        <v>12</v>
      </c>
      <c r="E21" s="8" t="s">
        <v>13</v>
      </c>
      <c r="F21" s="8" t="s">
        <v>12</v>
      </c>
      <c r="G21" s="8" t="s">
        <v>13</v>
      </c>
      <c r="H21" s="8" t="s">
        <v>13</v>
      </c>
      <c r="I21" s="8" t="s">
        <v>12</v>
      </c>
      <c r="J21" s="8" t="s">
        <v>12</v>
      </c>
      <c r="K21" s="8" t="s">
        <v>12</v>
      </c>
      <c r="L21" s="8" t="s">
        <v>12</v>
      </c>
      <c r="M21" s="8" t="s">
        <v>12</v>
      </c>
      <c r="N21" s="8" t="s">
        <v>12</v>
      </c>
      <c r="O21" s="8" t="s">
        <v>12</v>
      </c>
      <c r="P21" s="8" t="s">
        <v>12</v>
      </c>
      <c r="Q21" s="8" t="s">
        <v>13</v>
      </c>
      <c r="R21" s="8" t="s">
        <v>13</v>
      </c>
      <c r="S21" s="8" t="s">
        <v>12</v>
      </c>
      <c r="T21" s="8" t="s">
        <v>13</v>
      </c>
    </row>
    <row r="22" spans="1:20" ht="24.95" customHeight="1" x14ac:dyDescent="0.25">
      <c r="A22" s="8">
        <v>20</v>
      </c>
      <c r="B22" s="8"/>
      <c r="C22" s="8" t="s">
        <v>12</v>
      </c>
      <c r="D22" s="8" t="s">
        <v>12</v>
      </c>
      <c r="E22" s="8" t="s">
        <v>13</v>
      </c>
      <c r="F22" s="8" t="s">
        <v>12</v>
      </c>
      <c r="G22" s="8" t="s">
        <v>13</v>
      </c>
      <c r="H22" s="8" t="s">
        <v>13</v>
      </c>
      <c r="I22" s="8" t="s">
        <v>12</v>
      </c>
      <c r="J22" s="8" t="s">
        <v>12</v>
      </c>
      <c r="K22" s="8" t="s">
        <v>12</v>
      </c>
      <c r="L22" s="8" t="s">
        <v>12</v>
      </c>
      <c r="M22" s="8" t="s">
        <v>12</v>
      </c>
      <c r="N22" s="8" t="s">
        <v>12</v>
      </c>
      <c r="O22" s="8" t="s">
        <v>12</v>
      </c>
      <c r="P22" s="8" t="s">
        <v>12</v>
      </c>
      <c r="Q22" s="8" t="s">
        <v>13</v>
      </c>
      <c r="R22" s="8" t="s">
        <v>13</v>
      </c>
      <c r="S22" s="8" t="s">
        <v>12</v>
      </c>
      <c r="T22" s="8" t="s">
        <v>13</v>
      </c>
    </row>
    <row r="23" spans="1:20" ht="18" customHeight="1" x14ac:dyDescent="0.25">
      <c r="A23" s="14" t="s">
        <v>55</v>
      </c>
      <c r="B23" s="1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5" t="s">
        <v>56</v>
      </c>
      <c r="B24" s="1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5" t="s">
        <v>57</v>
      </c>
      <c r="B25" s="1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5" t="s">
        <v>10</v>
      </c>
      <c r="B26" s="1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</sheetData>
  <mergeCells count="1">
    <mergeCell ref="A1:T1"/>
  </mergeCells>
  <pageMargins left="0.7" right="0.7" top="0.75" bottom="0.75" header="0.3" footer="0.3"/>
  <pageSetup scale="58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6"/>
  <sheetViews>
    <sheetView workbookViewId="0">
      <selection activeCell="G18" sqref="G18"/>
    </sheetView>
  </sheetViews>
  <sheetFormatPr defaultRowHeight="15" x14ac:dyDescent="0.25"/>
  <cols>
    <col min="1" max="1" width="32.7109375" customWidth="1"/>
    <col min="2" max="11" width="11.85546875" customWidth="1"/>
    <col min="260" max="260" width="32.7109375" customWidth="1"/>
    <col min="261" max="267" width="11.85546875" customWidth="1"/>
    <col min="516" max="516" width="32.7109375" customWidth="1"/>
    <col min="517" max="523" width="11.85546875" customWidth="1"/>
    <col min="772" max="772" width="32.7109375" customWidth="1"/>
    <col min="773" max="779" width="11.85546875" customWidth="1"/>
    <col min="1028" max="1028" width="32.7109375" customWidth="1"/>
    <col min="1029" max="1035" width="11.85546875" customWidth="1"/>
    <col min="1284" max="1284" width="32.7109375" customWidth="1"/>
    <col min="1285" max="1291" width="11.85546875" customWidth="1"/>
    <col min="1540" max="1540" width="32.7109375" customWidth="1"/>
    <col min="1541" max="1547" width="11.85546875" customWidth="1"/>
    <col min="1796" max="1796" width="32.7109375" customWidth="1"/>
    <col min="1797" max="1803" width="11.85546875" customWidth="1"/>
    <col min="2052" max="2052" width="32.7109375" customWidth="1"/>
    <col min="2053" max="2059" width="11.85546875" customWidth="1"/>
    <col min="2308" max="2308" width="32.7109375" customWidth="1"/>
    <col min="2309" max="2315" width="11.85546875" customWidth="1"/>
    <col min="2564" max="2564" width="32.7109375" customWidth="1"/>
    <col min="2565" max="2571" width="11.85546875" customWidth="1"/>
    <col min="2820" max="2820" width="32.7109375" customWidth="1"/>
    <col min="2821" max="2827" width="11.85546875" customWidth="1"/>
    <col min="3076" max="3076" width="32.7109375" customWidth="1"/>
    <col min="3077" max="3083" width="11.85546875" customWidth="1"/>
    <col min="3332" max="3332" width="32.7109375" customWidth="1"/>
    <col min="3333" max="3339" width="11.85546875" customWidth="1"/>
    <col min="3588" max="3588" width="32.7109375" customWidth="1"/>
    <col min="3589" max="3595" width="11.85546875" customWidth="1"/>
    <col min="3844" max="3844" width="32.7109375" customWidth="1"/>
    <col min="3845" max="3851" width="11.85546875" customWidth="1"/>
    <col min="4100" max="4100" width="32.7109375" customWidth="1"/>
    <col min="4101" max="4107" width="11.85546875" customWidth="1"/>
    <col min="4356" max="4356" width="32.7109375" customWidth="1"/>
    <col min="4357" max="4363" width="11.85546875" customWidth="1"/>
    <col min="4612" max="4612" width="32.7109375" customWidth="1"/>
    <col min="4613" max="4619" width="11.85546875" customWidth="1"/>
    <col min="4868" max="4868" width="32.7109375" customWidth="1"/>
    <col min="4869" max="4875" width="11.85546875" customWidth="1"/>
    <col min="5124" max="5124" width="32.7109375" customWidth="1"/>
    <col min="5125" max="5131" width="11.85546875" customWidth="1"/>
    <col min="5380" max="5380" width="32.7109375" customWidth="1"/>
    <col min="5381" max="5387" width="11.85546875" customWidth="1"/>
    <col min="5636" max="5636" width="32.7109375" customWidth="1"/>
    <col min="5637" max="5643" width="11.85546875" customWidth="1"/>
    <col min="5892" max="5892" width="32.7109375" customWidth="1"/>
    <col min="5893" max="5899" width="11.85546875" customWidth="1"/>
    <col min="6148" max="6148" width="32.7109375" customWidth="1"/>
    <col min="6149" max="6155" width="11.85546875" customWidth="1"/>
    <col min="6404" max="6404" width="32.7109375" customWidth="1"/>
    <col min="6405" max="6411" width="11.85546875" customWidth="1"/>
    <col min="6660" max="6660" width="32.7109375" customWidth="1"/>
    <col min="6661" max="6667" width="11.85546875" customWidth="1"/>
    <col min="6916" max="6916" width="32.7109375" customWidth="1"/>
    <col min="6917" max="6923" width="11.85546875" customWidth="1"/>
    <col min="7172" max="7172" width="32.7109375" customWidth="1"/>
    <col min="7173" max="7179" width="11.85546875" customWidth="1"/>
    <col min="7428" max="7428" width="32.7109375" customWidth="1"/>
    <col min="7429" max="7435" width="11.85546875" customWidth="1"/>
    <col min="7684" max="7684" width="32.7109375" customWidth="1"/>
    <col min="7685" max="7691" width="11.85546875" customWidth="1"/>
    <col min="7940" max="7940" width="32.7109375" customWidth="1"/>
    <col min="7941" max="7947" width="11.85546875" customWidth="1"/>
    <col min="8196" max="8196" width="32.7109375" customWidth="1"/>
    <col min="8197" max="8203" width="11.85546875" customWidth="1"/>
    <col min="8452" max="8452" width="32.7109375" customWidth="1"/>
    <col min="8453" max="8459" width="11.85546875" customWidth="1"/>
    <col min="8708" max="8708" width="32.7109375" customWidth="1"/>
    <col min="8709" max="8715" width="11.85546875" customWidth="1"/>
    <col min="8964" max="8964" width="32.7109375" customWidth="1"/>
    <col min="8965" max="8971" width="11.85546875" customWidth="1"/>
    <col min="9220" max="9220" width="32.7109375" customWidth="1"/>
    <col min="9221" max="9227" width="11.85546875" customWidth="1"/>
    <col min="9476" max="9476" width="32.7109375" customWidth="1"/>
    <col min="9477" max="9483" width="11.85546875" customWidth="1"/>
    <col min="9732" max="9732" width="32.7109375" customWidth="1"/>
    <col min="9733" max="9739" width="11.85546875" customWidth="1"/>
    <col min="9988" max="9988" width="32.7109375" customWidth="1"/>
    <col min="9989" max="9995" width="11.85546875" customWidth="1"/>
    <col min="10244" max="10244" width="32.7109375" customWidth="1"/>
    <col min="10245" max="10251" width="11.85546875" customWidth="1"/>
    <col min="10500" max="10500" width="32.7109375" customWidth="1"/>
    <col min="10501" max="10507" width="11.85546875" customWidth="1"/>
    <col min="10756" max="10756" width="32.7109375" customWidth="1"/>
    <col min="10757" max="10763" width="11.85546875" customWidth="1"/>
    <col min="11012" max="11012" width="32.7109375" customWidth="1"/>
    <col min="11013" max="11019" width="11.85546875" customWidth="1"/>
    <col min="11268" max="11268" width="32.7109375" customWidth="1"/>
    <col min="11269" max="11275" width="11.85546875" customWidth="1"/>
    <col min="11524" max="11524" width="32.7109375" customWidth="1"/>
    <col min="11525" max="11531" width="11.85546875" customWidth="1"/>
    <col min="11780" max="11780" width="32.7109375" customWidth="1"/>
    <col min="11781" max="11787" width="11.85546875" customWidth="1"/>
    <col min="12036" max="12036" width="32.7109375" customWidth="1"/>
    <col min="12037" max="12043" width="11.85546875" customWidth="1"/>
    <col min="12292" max="12292" width="32.7109375" customWidth="1"/>
    <col min="12293" max="12299" width="11.85546875" customWidth="1"/>
    <col min="12548" max="12548" width="32.7109375" customWidth="1"/>
    <col min="12549" max="12555" width="11.85546875" customWidth="1"/>
    <col min="12804" max="12804" width="32.7109375" customWidth="1"/>
    <col min="12805" max="12811" width="11.85546875" customWidth="1"/>
    <col min="13060" max="13060" width="32.7109375" customWidth="1"/>
    <col min="13061" max="13067" width="11.85546875" customWidth="1"/>
    <col min="13316" max="13316" width="32.7109375" customWidth="1"/>
    <col min="13317" max="13323" width="11.85546875" customWidth="1"/>
    <col min="13572" max="13572" width="32.7109375" customWidth="1"/>
    <col min="13573" max="13579" width="11.85546875" customWidth="1"/>
    <col min="13828" max="13828" width="32.7109375" customWidth="1"/>
    <col min="13829" max="13835" width="11.85546875" customWidth="1"/>
    <col min="14084" max="14084" width="32.7109375" customWidth="1"/>
    <col min="14085" max="14091" width="11.85546875" customWidth="1"/>
    <col min="14340" max="14340" width="32.7109375" customWidth="1"/>
    <col min="14341" max="14347" width="11.85546875" customWidth="1"/>
    <col min="14596" max="14596" width="32.7109375" customWidth="1"/>
    <col min="14597" max="14603" width="11.85546875" customWidth="1"/>
    <col min="14852" max="14852" width="32.7109375" customWidth="1"/>
    <col min="14853" max="14859" width="11.85546875" customWidth="1"/>
    <col min="15108" max="15108" width="32.7109375" customWidth="1"/>
    <col min="15109" max="15115" width="11.85546875" customWidth="1"/>
    <col min="15364" max="15364" width="32.7109375" customWidth="1"/>
    <col min="15365" max="15371" width="11.85546875" customWidth="1"/>
    <col min="15620" max="15620" width="32.7109375" customWidth="1"/>
    <col min="15621" max="15627" width="11.85546875" customWidth="1"/>
    <col min="15876" max="15876" width="32.7109375" customWidth="1"/>
    <col min="15877" max="15883" width="11.85546875" customWidth="1"/>
    <col min="16132" max="16132" width="32.7109375" customWidth="1"/>
    <col min="16133" max="16139" width="11.85546875" customWidth="1"/>
  </cols>
  <sheetData>
    <row r="1" spans="1:12" ht="111" customHeight="1" x14ac:dyDescent="0.25">
      <c r="A1" t="s">
        <v>31</v>
      </c>
      <c r="B1" s="3" t="s">
        <v>32</v>
      </c>
      <c r="C1" s="3" t="s">
        <v>33</v>
      </c>
      <c r="D1" s="3" t="s">
        <v>34</v>
      </c>
      <c r="E1" s="3" t="s">
        <v>35</v>
      </c>
      <c r="F1" s="3" t="s">
        <v>36</v>
      </c>
      <c r="G1" s="3" t="s">
        <v>44</v>
      </c>
      <c r="H1" s="3" t="s">
        <v>45</v>
      </c>
      <c r="I1" s="3" t="s">
        <v>46</v>
      </c>
      <c r="J1" s="3" t="s">
        <v>47</v>
      </c>
      <c r="K1" s="3" t="s">
        <v>43</v>
      </c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</sheetData>
  <pageMargins left="0.7" right="0.7" top="0.75" bottom="0.75" header="0.3" footer="0.3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  <pageSetUpPr fitToPage="1"/>
  </sheetPr>
  <dimension ref="B2:P33"/>
  <sheetViews>
    <sheetView showGridLines="0" view="pageBreakPreview" zoomScale="60" zoomScaleNormal="130" workbookViewId="0">
      <selection activeCell="P23" sqref="P23"/>
    </sheetView>
  </sheetViews>
  <sheetFormatPr defaultColWidth="9.140625" defaultRowHeight="11.25" x14ac:dyDescent="0.2"/>
  <cols>
    <col min="1" max="1" width="2.7109375" style="202" customWidth="1"/>
    <col min="2" max="2" width="5" style="210" customWidth="1"/>
    <col min="3" max="3" width="3.7109375" style="210" bestFit="1" customWidth="1"/>
    <col min="4" max="4" width="35" style="210" customWidth="1"/>
    <col min="5" max="5" width="2.140625" style="202" customWidth="1"/>
    <col min="6" max="7" width="5.7109375" style="202" customWidth="1"/>
    <col min="8" max="8" width="27.7109375" style="205" customWidth="1"/>
    <col min="9" max="9" width="2.42578125" style="202" customWidth="1"/>
    <col min="10" max="11" width="5.140625" style="202" customWidth="1"/>
    <col min="12" max="12" width="30.5703125" style="205" customWidth="1"/>
    <col min="13" max="13" width="3.42578125" style="205" customWidth="1"/>
    <col min="14" max="15" width="4.7109375" style="205" customWidth="1"/>
    <col min="16" max="16" width="52.140625" style="205" customWidth="1"/>
    <col min="17" max="16384" width="9.140625" style="202"/>
  </cols>
  <sheetData>
    <row r="2" spans="2:16" s="211" customFormat="1" ht="15.75" x14ac:dyDescent="0.25">
      <c r="B2" s="515" t="s">
        <v>89</v>
      </c>
      <c r="C2" s="515"/>
      <c r="D2" s="515"/>
      <c r="F2" s="515" t="s">
        <v>271</v>
      </c>
      <c r="G2" s="515"/>
      <c r="H2" s="515"/>
      <c r="J2" s="515" t="s">
        <v>272</v>
      </c>
      <c r="K2" s="515"/>
      <c r="L2" s="515"/>
      <c r="N2" s="515" t="s">
        <v>120</v>
      </c>
      <c r="O2" s="515"/>
      <c r="P2" s="515"/>
    </row>
    <row r="3" spans="2:16" ht="25.5" customHeight="1" x14ac:dyDescent="0.2">
      <c r="B3" s="200" t="s">
        <v>83</v>
      </c>
      <c r="C3" s="203" t="s">
        <v>262</v>
      </c>
      <c r="D3" s="201" t="s">
        <v>242</v>
      </c>
      <c r="F3" s="200" t="s">
        <v>83</v>
      </c>
      <c r="G3" s="203" t="s">
        <v>262</v>
      </c>
      <c r="H3" s="204" t="s">
        <v>237</v>
      </c>
      <c r="J3" s="200" t="s">
        <v>83</v>
      </c>
      <c r="K3" s="203" t="s">
        <v>262</v>
      </c>
      <c r="L3" s="204" t="s">
        <v>239</v>
      </c>
      <c r="N3" s="206" t="s">
        <v>83</v>
      </c>
      <c r="O3" s="203" t="s">
        <v>262</v>
      </c>
      <c r="P3" s="207" t="s">
        <v>242</v>
      </c>
    </row>
    <row r="4" spans="2:16" ht="22.5" x14ac:dyDescent="0.2">
      <c r="B4" s="200"/>
      <c r="C4" s="203" t="s">
        <v>263</v>
      </c>
      <c r="D4" s="201" t="s">
        <v>274</v>
      </c>
      <c r="F4" s="200"/>
      <c r="G4" s="203" t="s">
        <v>263</v>
      </c>
      <c r="H4" s="204" t="s">
        <v>93</v>
      </c>
      <c r="J4" s="200"/>
      <c r="K4" s="203" t="s">
        <v>263</v>
      </c>
      <c r="L4" s="204" t="s">
        <v>302</v>
      </c>
      <c r="N4" s="206"/>
      <c r="O4" s="203" t="s">
        <v>263</v>
      </c>
      <c r="P4" s="207" t="s">
        <v>71</v>
      </c>
    </row>
    <row r="5" spans="2:16" ht="22.5" x14ac:dyDescent="0.2">
      <c r="B5" s="200"/>
      <c r="C5" s="203" t="s">
        <v>264</v>
      </c>
      <c r="D5" s="221" t="s">
        <v>70</v>
      </c>
      <c r="F5" s="200"/>
      <c r="G5" s="203" t="s">
        <v>264</v>
      </c>
      <c r="H5" s="200" t="s">
        <v>94</v>
      </c>
      <c r="J5" s="200"/>
      <c r="K5" s="203" t="s">
        <v>264</v>
      </c>
      <c r="L5" s="204" t="s">
        <v>70</v>
      </c>
      <c r="N5" s="206"/>
      <c r="O5" s="203" t="s">
        <v>264</v>
      </c>
      <c r="P5" s="207" t="s">
        <v>70</v>
      </c>
    </row>
    <row r="6" spans="2:16" ht="22.5" x14ac:dyDescent="0.2">
      <c r="B6" s="200"/>
      <c r="C6" s="203" t="s">
        <v>265</v>
      </c>
      <c r="D6" s="201" t="s">
        <v>53</v>
      </c>
      <c r="F6" s="200"/>
      <c r="G6" s="203" t="s">
        <v>265</v>
      </c>
      <c r="H6" s="204" t="s">
        <v>70</v>
      </c>
      <c r="J6" s="200"/>
      <c r="K6" s="203" t="s">
        <v>265</v>
      </c>
      <c r="L6" s="204" t="s">
        <v>53</v>
      </c>
      <c r="N6" s="206"/>
      <c r="O6" s="203" t="s">
        <v>265</v>
      </c>
      <c r="P6" s="207" t="s">
        <v>53</v>
      </c>
    </row>
    <row r="7" spans="2:16" ht="26.25" customHeight="1" x14ac:dyDescent="0.2">
      <c r="B7" s="200" t="s">
        <v>175</v>
      </c>
      <c r="C7" s="203" t="s">
        <v>262</v>
      </c>
      <c r="D7" s="201" t="s">
        <v>273</v>
      </c>
      <c r="F7" s="200"/>
      <c r="G7" s="203" t="s">
        <v>265</v>
      </c>
      <c r="H7" s="204" t="s">
        <v>53</v>
      </c>
      <c r="J7" s="200" t="s">
        <v>178</v>
      </c>
      <c r="K7" s="203" t="s">
        <v>262</v>
      </c>
      <c r="L7" s="204" t="s">
        <v>97</v>
      </c>
      <c r="N7" s="206" t="s">
        <v>178</v>
      </c>
      <c r="O7" s="203" t="s">
        <v>262</v>
      </c>
      <c r="P7" s="207" t="s">
        <v>243</v>
      </c>
    </row>
    <row r="8" spans="2:16" ht="33.75" x14ac:dyDescent="0.2">
      <c r="B8" s="200"/>
      <c r="C8" s="220" t="s">
        <v>263</v>
      </c>
      <c r="D8" s="221" t="s">
        <v>275</v>
      </c>
      <c r="F8" s="200" t="s">
        <v>77</v>
      </c>
      <c r="G8" s="203" t="s">
        <v>262</v>
      </c>
      <c r="H8" s="204" t="s">
        <v>228</v>
      </c>
      <c r="J8" s="200"/>
      <c r="K8" s="203" t="s">
        <v>263</v>
      </c>
      <c r="L8" s="204" t="s">
        <v>98</v>
      </c>
      <c r="N8" s="206"/>
      <c r="O8" s="203" t="s">
        <v>263</v>
      </c>
      <c r="P8" s="207" t="s">
        <v>244</v>
      </c>
    </row>
    <row r="9" spans="2:16" ht="33.75" x14ac:dyDescent="0.2">
      <c r="B9" s="200"/>
      <c r="C9" s="203" t="s">
        <v>264</v>
      </c>
      <c r="D9" s="201" t="s">
        <v>276</v>
      </c>
      <c r="F9" s="200"/>
      <c r="G9" s="203" t="s">
        <v>263</v>
      </c>
      <c r="H9" s="204" t="s">
        <v>229</v>
      </c>
      <c r="J9" s="200"/>
      <c r="K9" s="203" t="s">
        <v>264</v>
      </c>
      <c r="L9" s="204" t="s">
        <v>99</v>
      </c>
      <c r="N9" s="206"/>
      <c r="O9" s="203" t="s">
        <v>264</v>
      </c>
      <c r="P9" s="207" t="s">
        <v>245</v>
      </c>
    </row>
    <row r="10" spans="2:16" ht="33.75" x14ac:dyDescent="0.2">
      <c r="B10" s="200"/>
      <c r="C10" s="203" t="s">
        <v>265</v>
      </c>
      <c r="D10" s="221" t="s">
        <v>277</v>
      </c>
      <c r="F10" s="200"/>
      <c r="G10" s="203" t="s">
        <v>264</v>
      </c>
      <c r="H10" s="204" t="s">
        <v>230</v>
      </c>
      <c r="J10" s="200"/>
      <c r="K10" s="203" t="s">
        <v>265</v>
      </c>
      <c r="L10" s="204" t="s">
        <v>103</v>
      </c>
      <c r="N10" s="206"/>
      <c r="O10" s="203" t="s">
        <v>265</v>
      </c>
      <c r="P10" s="207" t="s">
        <v>78</v>
      </c>
    </row>
    <row r="11" spans="2:16" ht="22.5" x14ac:dyDescent="0.2">
      <c r="B11" s="200"/>
      <c r="C11" s="203" t="s">
        <v>266</v>
      </c>
      <c r="D11" s="201" t="s">
        <v>7</v>
      </c>
      <c r="F11" s="200"/>
      <c r="G11" s="203" t="s">
        <v>265</v>
      </c>
      <c r="H11" s="204" t="s">
        <v>78</v>
      </c>
      <c r="J11" s="200"/>
      <c r="K11" s="203" t="s">
        <v>266</v>
      </c>
      <c r="L11" s="204" t="s">
        <v>104</v>
      </c>
      <c r="N11" s="206"/>
      <c r="O11" s="203" t="s">
        <v>266</v>
      </c>
      <c r="P11" s="207" t="s">
        <v>7</v>
      </c>
    </row>
    <row r="12" spans="2:16" ht="22.5" x14ac:dyDescent="0.2">
      <c r="B12" s="203" t="s">
        <v>79</v>
      </c>
      <c r="C12" s="203" t="s">
        <v>262</v>
      </c>
      <c r="D12" s="201" t="s">
        <v>278</v>
      </c>
      <c r="F12" s="200"/>
      <c r="G12" s="203" t="s">
        <v>266</v>
      </c>
      <c r="H12" s="204" t="s">
        <v>7</v>
      </c>
      <c r="J12" s="208" t="s">
        <v>79</v>
      </c>
      <c r="K12" s="208" t="s">
        <v>262</v>
      </c>
      <c r="L12" s="204" t="s">
        <v>105</v>
      </c>
      <c r="N12" s="207" t="s">
        <v>79</v>
      </c>
      <c r="O12" s="207" t="s">
        <v>262</v>
      </c>
      <c r="P12" s="207" t="s">
        <v>84</v>
      </c>
    </row>
    <row r="13" spans="2:16" ht="33.75" x14ac:dyDescent="0.2">
      <c r="B13" s="200" t="s">
        <v>176</v>
      </c>
      <c r="C13" s="203" t="s">
        <v>263</v>
      </c>
      <c r="D13" s="222" t="s">
        <v>246</v>
      </c>
      <c r="F13" s="208" t="s">
        <v>79</v>
      </c>
      <c r="G13" s="208" t="s">
        <v>262</v>
      </c>
      <c r="H13" s="204" t="s">
        <v>95</v>
      </c>
      <c r="J13" s="200" t="s">
        <v>176</v>
      </c>
      <c r="K13" s="203" t="s">
        <v>262</v>
      </c>
      <c r="L13" s="204" t="s">
        <v>100</v>
      </c>
      <c r="N13" s="206" t="s">
        <v>179</v>
      </c>
      <c r="O13" s="203" t="s">
        <v>262</v>
      </c>
      <c r="P13" s="207" t="s">
        <v>246</v>
      </c>
    </row>
    <row r="14" spans="2:16" ht="33.75" x14ac:dyDescent="0.2">
      <c r="B14" s="200"/>
      <c r="C14" s="203" t="s">
        <v>264</v>
      </c>
      <c r="D14" s="201" t="s">
        <v>279</v>
      </c>
      <c r="F14" s="200" t="s">
        <v>176</v>
      </c>
      <c r="G14" s="203" t="s">
        <v>262</v>
      </c>
      <c r="H14" s="204" t="s">
        <v>231</v>
      </c>
      <c r="J14" s="200"/>
      <c r="K14" s="203" t="s">
        <v>263</v>
      </c>
      <c r="L14" s="226" t="s">
        <v>303</v>
      </c>
      <c r="N14" s="206"/>
      <c r="O14" s="203" t="s">
        <v>263</v>
      </c>
      <c r="P14" s="207" t="s">
        <v>80</v>
      </c>
    </row>
    <row r="15" spans="2:16" ht="22.5" x14ac:dyDescent="0.2">
      <c r="B15" s="200"/>
      <c r="C15" s="203" t="s">
        <v>265</v>
      </c>
      <c r="D15" s="201" t="s">
        <v>280</v>
      </c>
      <c r="F15" s="223"/>
      <c r="G15" s="224" t="s">
        <v>263</v>
      </c>
      <c r="H15" s="225" t="s">
        <v>296</v>
      </c>
      <c r="J15" s="200"/>
      <c r="K15" s="203" t="s">
        <v>264</v>
      </c>
      <c r="L15" s="204" t="s">
        <v>304</v>
      </c>
      <c r="N15" s="206"/>
      <c r="O15" s="203" t="s">
        <v>264</v>
      </c>
      <c r="P15" s="207" t="s">
        <v>3</v>
      </c>
    </row>
    <row r="16" spans="2:16" ht="22.5" x14ac:dyDescent="0.2">
      <c r="B16" s="200"/>
      <c r="C16" s="203" t="s">
        <v>266</v>
      </c>
      <c r="D16" s="221" t="s">
        <v>247</v>
      </c>
      <c r="F16" s="200"/>
      <c r="G16" s="203" t="s">
        <v>264</v>
      </c>
      <c r="H16" s="204" t="s">
        <v>3</v>
      </c>
      <c r="J16" s="200"/>
      <c r="K16" s="203" t="s">
        <v>265</v>
      </c>
      <c r="L16" s="204" t="s">
        <v>107</v>
      </c>
      <c r="N16" s="206"/>
      <c r="O16" s="203" t="s">
        <v>265</v>
      </c>
      <c r="P16" s="207" t="s">
        <v>247</v>
      </c>
    </row>
    <row r="17" spans="2:16" ht="22.5" x14ac:dyDescent="0.2">
      <c r="B17" s="200"/>
      <c r="C17" s="203" t="s">
        <v>267</v>
      </c>
      <c r="D17" s="201" t="s">
        <v>281</v>
      </c>
      <c r="F17" s="200"/>
      <c r="G17" s="203" t="s">
        <v>265</v>
      </c>
      <c r="H17" s="204" t="s">
        <v>297</v>
      </c>
      <c r="J17" s="200"/>
      <c r="K17" s="203" t="s">
        <v>266</v>
      </c>
      <c r="L17" s="204" t="s">
        <v>108</v>
      </c>
      <c r="N17" s="206"/>
      <c r="O17" s="203" t="s">
        <v>266</v>
      </c>
      <c r="P17" s="207" t="s">
        <v>233</v>
      </c>
    </row>
    <row r="18" spans="2:16" ht="22.5" x14ac:dyDescent="0.2">
      <c r="B18" s="200"/>
      <c r="C18" s="203" t="s">
        <v>268</v>
      </c>
      <c r="D18" s="201" t="s">
        <v>282</v>
      </c>
      <c r="F18" s="200"/>
      <c r="G18" s="203" t="s">
        <v>266</v>
      </c>
      <c r="H18" s="204" t="s">
        <v>96</v>
      </c>
      <c r="J18" s="200"/>
      <c r="K18" s="203" t="s">
        <v>267</v>
      </c>
      <c r="L18" s="204" t="s">
        <v>101</v>
      </c>
      <c r="N18" s="206"/>
      <c r="O18" s="203" t="s">
        <v>267</v>
      </c>
      <c r="P18" s="207" t="s">
        <v>234</v>
      </c>
    </row>
    <row r="19" spans="2:16" ht="33.75" x14ac:dyDescent="0.2">
      <c r="B19" s="200"/>
      <c r="C19" s="203" t="s">
        <v>269</v>
      </c>
      <c r="D19" s="201" t="s">
        <v>284</v>
      </c>
      <c r="F19" s="200"/>
      <c r="G19" s="203" t="s">
        <v>267</v>
      </c>
      <c r="H19" s="204" t="s">
        <v>232</v>
      </c>
      <c r="J19" s="200"/>
      <c r="K19" s="203" t="s">
        <v>268</v>
      </c>
      <c r="L19" s="204" t="s">
        <v>233</v>
      </c>
      <c r="N19" s="206"/>
      <c r="O19" s="203" t="s">
        <v>268</v>
      </c>
      <c r="P19" s="207" t="s">
        <v>240</v>
      </c>
    </row>
    <row r="20" spans="2:16" ht="36" customHeight="1" x14ac:dyDescent="0.2">
      <c r="B20" s="200" t="s">
        <v>85</v>
      </c>
      <c r="C20" s="203" t="s">
        <v>262</v>
      </c>
      <c r="D20" s="201" t="s">
        <v>283</v>
      </c>
      <c r="F20" s="200"/>
      <c r="G20" s="203" t="s">
        <v>268</v>
      </c>
      <c r="H20" s="204" t="s">
        <v>233</v>
      </c>
      <c r="J20" s="200"/>
      <c r="K20" s="203" t="s">
        <v>269</v>
      </c>
      <c r="L20" s="204" t="s">
        <v>234</v>
      </c>
      <c r="N20" s="206" t="s">
        <v>85</v>
      </c>
      <c r="O20" s="203" t="s">
        <v>262</v>
      </c>
      <c r="P20" s="207" t="s">
        <v>236</v>
      </c>
    </row>
    <row r="21" spans="2:16" ht="22.5" x14ac:dyDescent="0.2">
      <c r="B21" s="200"/>
      <c r="C21" s="203" t="s">
        <v>263</v>
      </c>
      <c r="D21" s="201" t="s">
        <v>285</v>
      </c>
      <c r="F21" s="200"/>
      <c r="G21" s="203" t="s">
        <v>269</v>
      </c>
      <c r="H21" s="204" t="s">
        <v>234</v>
      </c>
      <c r="J21" s="200"/>
      <c r="K21" s="203" t="s">
        <v>270</v>
      </c>
      <c r="L21" s="204" t="s">
        <v>240</v>
      </c>
      <c r="N21" s="206"/>
      <c r="O21" s="203" t="s">
        <v>263</v>
      </c>
      <c r="P21" s="207" t="s">
        <v>248</v>
      </c>
    </row>
    <row r="22" spans="2:16" ht="26.25" customHeight="1" x14ac:dyDescent="0.2">
      <c r="B22" s="200"/>
      <c r="C22" s="203" t="s">
        <v>264</v>
      </c>
      <c r="D22" s="201" t="s">
        <v>286</v>
      </c>
      <c r="F22" s="200"/>
      <c r="G22" s="203" t="s">
        <v>270</v>
      </c>
      <c r="H22" s="204" t="s">
        <v>235</v>
      </c>
      <c r="J22" s="200" t="s">
        <v>85</v>
      </c>
      <c r="K22" s="200" t="s">
        <v>262</v>
      </c>
      <c r="L22" s="204" t="s">
        <v>305</v>
      </c>
      <c r="N22" s="206"/>
      <c r="O22" s="203" t="s">
        <v>264</v>
      </c>
      <c r="P22" s="207" t="s">
        <v>249</v>
      </c>
    </row>
    <row r="23" spans="2:16" ht="78.75" x14ac:dyDescent="0.2">
      <c r="B23" s="200" t="s">
        <v>81</v>
      </c>
      <c r="C23" s="203" t="s">
        <v>262</v>
      </c>
      <c r="D23" s="201" t="s">
        <v>287</v>
      </c>
      <c r="F23" s="200" t="s">
        <v>85</v>
      </c>
      <c r="G23" s="200" t="s">
        <v>262</v>
      </c>
      <c r="H23" s="225" t="s">
        <v>299</v>
      </c>
      <c r="J23" s="200"/>
      <c r="K23" s="200" t="s">
        <v>263</v>
      </c>
      <c r="L23" s="204" t="s">
        <v>306</v>
      </c>
      <c r="N23" s="206" t="s">
        <v>81</v>
      </c>
      <c r="O23" s="203" t="s">
        <v>265</v>
      </c>
      <c r="P23" s="207" t="s">
        <v>256</v>
      </c>
    </row>
    <row r="24" spans="2:16" ht="22.5" x14ac:dyDescent="0.2">
      <c r="B24" s="200"/>
      <c r="C24" s="203" t="s">
        <v>263</v>
      </c>
      <c r="D24" s="201" t="s">
        <v>288</v>
      </c>
      <c r="F24" s="200"/>
      <c r="G24" s="200" t="s">
        <v>263</v>
      </c>
      <c r="H24" s="225" t="s">
        <v>298</v>
      </c>
      <c r="J24" s="200"/>
      <c r="K24" s="200" t="s">
        <v>264</v>
      </c>
      <c r="L24" s="204" t="s">
        <v>102</v>
      </c>
      <c r="N24" s="206"/>
      <c r="O24" s="203" t="s">
        <v>266</v>
      </c>
      <c r="P24" s="207" t="s">
        <v>257</v>
      </c>
    </row>
    <row r="25" spans="2:16" ht="56.25" x14ac:dyDescent="0.2">
      <c r="B25" s="200" t="s">
        <v>82</v>
      </c>
      <c r="C25" s="203" t="s">
        <v>262</v>
      </c>
      <c r="D25" s="221" t="s">
        <v>290</v>
      </c>
      <c r="F25" s="200"/>
      <c r="G25" s="200" t="s">
        <v>264</v>
      </c>
      <c r="H25" s="225" t="s">
        <v>300</v>
      </c>
      <c r="J25" s="200" t="s">
        <v>82</v>
      </c>
      <c r="K25" s="209" t="s">
        <v>262</v>
      </c>
      <c r="L25" s="226" t="s">
        <v>241</v>
      </c>
      <c r="N25" s="206" t="s">
        <v>82</v>
      </c>
      <c r="O25" s="209" t="s">
        <v>262</v>
      </c>
      <c r="P25" s="207" t="s">
        <v>258</v>
      </c>
    </row>
    <row r="26" spans="2:16" ht="22.5" x14ac:dyDescent="0.2">
      <c r="B26" s="200"/>
      <c r="C26" s="203" t="s">
        <v>263</v>
      </c>
      <c r="D26" s="201" t="s">
        <v>289</v>
      </c>
      <c r="F26" s="200" t="s">
        <v>177</v>
      </c>
      <c r="G26" s="200" t="s">
        <v>262</v>
      </c>
      <c r="H26" s="226" t="s">
        <v>238</v>
      </c>
      <c r="J26" s="200"/>
      <c r="K26" s="209" t="s">
        <v>263</v>
      </c>
      <c r="L26" s="204" t="s">
        <v>307</v>
      </c>
      <c r="N26" s="206"/>
      <c r="O26" s="209" t="s">
        <v>263</v>
      </c>
      <c r="P26" s="207" t="s">
        <v>50</v>
      </c>
    </row>
    <row r="27" spans="2:16" ht="22.5" x14ac:dyDescent="0.2">
      <c r="B27" s="200"/>
      <c r="C27" s="203" t="s">
        <v>264</v>
      </c>
      <c r="D27" s="201" t="s">
        <v>291</v>
      </c>
      <c r="F27" s="200"/>
      <c r="G27" s="200" t="s">
        <v>263</v>
      </c>
      <c r="H27" s="204" t="s">
        <v>301</v>
      </c>
      <c r="J27" s="200"/>
      <c r="K27" s="209" t="s">
        <v>264</v>
      </c>
      <c r="L27" s="204" t="s">
        <v>308</v>
      </c>
      <c r="N27" s="206"/>
      <c r="O27" s="209" t="s">
        <v>264</v>
      </c>
      <c r="P27" s="207" t="s">
        <v>259</v>
      </c>
    </row>
    <row r="28" spans="2:16" ht="22.5" x14ac:dyDescent="0.2">
      <c r="B28" s="200"/>
      <c r="C28" s="203" t="s">
        <v>265</v>
      </c>
      <c r="D28" s="221" t="s">
        <v>254</v>
      </c>
      <c r="H28" s="202"/>
      <c r="J28" s="200"/>
      <c r="K28" s="209" t="s">
        <v>265</v>
      </c>
      <c r="L28" s="204" t="s">
        <v>309</v>
      </c>
      <c r="N28" s="206"/>
      <c r="O28" s="209" t="s">
        <v>265</v>
      </c>
      <c r="P28" s="207" t="s">
        <v>260</v>
      </c>
    </row>
    <row r="29" spans="2:16" ht="22.5" x14ac:dyDescent="0.2">
      <c r="B29" s="200"/>
      <c r="C29" s="203" t="s">
        <v>266</v>
      </c>
      <c r="D29" s="201" t="s">
        <v>292</v>
      </c>
      <c r="J29" s="227"/>
      <c r="K29" s="228" t="s">
        <v>266</v>
      </c>
      <c r="L29" s="229" t="s">
        <v>311</v>
      </c>
      <c r="N29" s="206"/>
      <c r="O29" s="209" t="s">
        <v>266</v>
      </c>
      <c r="P29" s="207" t="s">
        <v>261</v>
      </c>
    </row>
    <row r="30" spans="2:16" ht="56.25" x14ac:dyDescent="0.2">
      <c r="B30" s="200" t="s">
        <v>90</v>
      </c>
      <c r="C30" s="203" t="s">
        <v>262</v>
      </c>
      <c r="D30" s="201" t="s">
        <v>293</v>
      </c>
      <c r="J30" s="227"/>
      <c r="K30" s="228" t="s">
        <v>267</v>
      </c>
      <c r="L30" s="229" t="s">
        <v>310</v>
      </c>
    </row>
    <row r="31" spans="2:16" ht="22.5" x14ac:dyDescent="0.2">
      <c r="B31" s="200"/>
      <c r="C31" s="203" t="s">
        <v>263</v>
      </c>
      <c r="D31" s="201" t="s">
        <v>294</v>
      </c>
    </row>
    <row r="32" spans="2:16" ht="22.5" x14ac:dyDescent="0.2">
      <c r="B32" s="200"/>
      <c r="C32" s="203" t="s">
        <v>264</v>
      </c>
      <c r="D32" s="201" t="s">
        <v>295</v>
      </c>
    </row>
    <row r="33" spans="2:4" x14ac:dyDescent="0.2">
      <c r="B33" s="202"/>
      <c r="C33" s="202"/>
      <c r="D33" s="202"/>
    </row>
  </sheetData>
  <mergeCells count="4">
    <mergeCell ref="B2:D2"/>
    <mergeCell ref="F2:H2"/>
    <mergeCell ref="J2:L2"/>
    <mergeCell ref="N2:P2"/>
  </mergeCells>
  <pageMargins left="0.2" right="0" top="0.25" bottom="0" header="0.3" footer="0.3"/>
  <pageSetup scale="69" fitToHeight="0" orientation="landscape" horizontalDpi="4294967295" verticalDpi="4294967295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  <pageSetUpPr fitToPage="1"/>
  </sheetPr>
  <dimension ref="A2:WVO153"/>
  <sheetViews>
    <sheetView showGridLines="0" view="pageBreakPreview" zoomScale="70" zoomScaleNormal="100" zoomScaleSheetLayoutView="70" workbookViewId="0">
      <selection activeCell="F71" sqref="F71"/>
    </sheetView>
  </sheetViews>
  <sheetFormatPr defaultColWidth="0" defaultRowHeight="17.25" x14ac:dyDescent="0.25"/>
  <cols>
    <col min="1" max="1" width="4.42578125" style="280" customWidth="1"/>
    <col min="2" max="2" width="1.85546875" style="280" customWidth="1"/>
    <col min="3" max="3" width="22" style="273" customWidth="1"/>
    <col min="4" max="4" width="16.42578125" style="293" bestFit="1" customWidth="1"/>
    <col min="5" max="5" width="127.85546875" style="280" bestFit="1" customWidth="1"/>
    <col min="6" max="6" width="111" style="280" bestFit="1" customWidth="1"/>
    <col min="7" max="7" width="2" style="280" customWidth="1"/>
    <col min="8" max="8" width="3.85546875" style="280" customWidth="1"/>
    <col min="9" max="258" width="9.140625" style="280" hidden="1"/>
    <col min="259" max="259" width="43.140625" style="280" hidden="1"/>
    <col min="260" max="260" width="60.42578125" style="280" hidden="1"/>
    <col min="261" max="261" width="63.7109375" style="280" hidden="1"/>
    <col min="262" max="514" width="9.140625" style="280" hidden="1"/>
    <col min="515" max="515" width="43.140625" style="280" hidden="1"/>
    <col min="516" max="516" width="60.42578125" style="280" hidden="1"/>
    <col min="517" max="517" width="63.7109375" style="280" hidden="1"/>
    <col min="518" max="770" width="9.140625" style="280" hidden="1"/>
    <col min="771" max="771" width="43.140625" style="280" hidden="1"/>
    <col min="772" max="772" width="60.42578125" style="280" hidden="1"/>
    <col min="773" max="773" width="63.7109375" style="280" hidden="1"/>
    <col min="774" max="1026" width="9.140625" style="280" hidden="1"/>
    <col min="1027" max="1027" width="43.140625" style="280" hidden="1"/>
    <col min="1028" max="1028" width="60.42578125" style="280" hidden="1"/>
    <col min="1029" max="1029" width="63.7109375" style="280" hidden="1"/>
    <col min="1030" max="1282" width="9.140625" style="280" hidden="1"/>
    <col min="1283" max="1283" width="43.140625" style="280" hidden="1"/>
    <col min="1284" max="1284" width="60.42578125" style="280" hidden="1"/>
    <col min="1285" max="1285" width="63.7109375" style="280" hidden="1"/>
    <col min="1286" max="1538" width="9.140625" style="280" hidden="1"/>
    <col min="1539" max="1539" width="43.140625" style="280" hidden="1"/>
    <col min="1540" max="1540" width="60.42578125" style="280" hidden="1"/>
    <col min="1541" max="1541" width="63.7109375" style="280" hidden="1"/>
    <col min="1542" max="1794" width="9.140625" style="280" hidden="1"/>
    <col min="1795" max="1795" width="43.140625" style="280" hidden="1"/>
    <col min="1796" max="1796" width="60.42578125" style="280" hidden="1"/>
    <col min="1797" max="1797" width="63.7109375" style="280" hidden="1"/>
    <col min="1798" max="2050" width="9.140625" style="280" hidden="1"/>
    <col min="2051" max="2051" width="43.140625" style="280" hidden="1"/>
    <col min="2052" max="2052" width="60.42578125" style="280" hidden="1"/>
    <col min="2053" max="2053" width="63.7109375" style="280" hidden="1"/>
    <col min="2054" max="2306" width="9.140625" style="280" hidden="1"/>
    <col min="2307" max="2307" width="43.140625" style="280" hidden="1"/>
    <col min="2308" max="2308" width="60.42578125" style="280" hidden="1"/>
    <col min="2309" max="2309" width="63.7109375" style="280" hidden="1"/>
    <col min="2310" max="2562" width="9.140625" style="280" hidden="1"/>
    <col min="2563" max="2563" width="43.140625" style="280" hidden="1"/>
    <col min="2564" max="2564" width="60.42578125" style="280" hidden="1"/>
    <col min="2565" max="2565" width="63.7109375" style="280" hidden="1"/>
    <col min="2566" max="2818" width="9.140625" style="280" hidden="1"/>
    <col min="2819" max="2819" width="43.140625" style="280" hidden="1"/>
    <col min="2820" max="2820" width="60.42578125" style="280" hidden="1"/>
    <col min="2821" max="2821" width="63.7109375" style="280" hidden="1"/>
    <col min="2822" max="3074" width="9.140625" style="280" hidden="1"/>
    <col min="3075" max="3075" width="43.140625" style="280" hidden="1"/>
    <col min="3076" max="3076" width="60.42578125" style="280" hidden="1"/>
    <col min="3077" max="3077" width="63.7109375" style="280" hidden="1"/>
    <col min="3078" max="3330" width="9.140625" style="280" hidden="1"/>
    <col min="3331" max="3331" width="43.140625" style="280" hidden="1"/>
    <col min="3332" max="3332" width="60.42578125" style="280" hidden="1"/>
    <col min="3333" max="3333" width="63.7109375" style="280" hidden="1"/>
    <col min="3334" max="3586" width="9.140625" style="280" hidden="1"/>
    <col min="3587" max="3587" width="43.140625" style="280" hidden="1"/>
    <col min="3588" max="3588" width="60.42578125" style="280" hidden="1"/>
    <col min="3589" max="3589" width="63.7109375" style="280" hidden="1"/>
    <col min="3590" max="3842" width="9.140625" style="280" hidden="1"/>
    <col min="3843" max="3843" width="43.140625" style="280" hidden="1"/>
    <col min="3844" max="3844" width="60.42578125" style="280" hidden="1"/>
    <col min="3845" max="3845" width="63.7109375" style="280" hidden="1"/>
    <col min="3846" max="4098" width="9.140625" style="280" hidden="1"/>
    <col min="4099" max="4099" width="43.140625" style="280" hidden="1"/>
    <col min="4100" max="4100" width="60.42578125" style="280" hidden="1"/>
    <col min="4101" max="4101" width="63.7109375" style="280" hidden="1"/>
    <col min="4102" max="4354" width="9.140625" style="280" hidden="1"/>
    <col min="4355" max="4355" width="43.140625" style="280" hidden="1"/>
    <col min="4356" max="4356" width="60.42578125" style="280" hidden="1"/>
    <col min="4357" max="4357" width="63.7109375" style="280" hidden="1"/>
    <col min="4358" max="4610" width="9.140625" style="280" hidden="1"/>
    <col min="4611" max="4611" width="43.140625" style="280" hidden="1"/>
    <col min="4612" max="4612" width="60.42578125" style="280" hidden="1"/>
    <col min="4613" max="4613" width="63.7109375" style="280" hidden="1"/>
    <col min="4614" max="4866" width="9.140625" style="280" hidden="1"/>
    <col min="4867" max="4867" width="43.140625" style="280" hidden="1"/>
    <col min="4868" max="4868" width="60.42578125" style="280" hidden="1"/>
    <col min="4869" max="4869" width="63.7109375" style="280" hidden="1"/>
    <col min="4870" max="5122" width="9.140625" style="280" hidden="1"/>
    <col min="5123" max="5123" width="43.140625" style="280" hidden="1"/>
    <col min="5124" max="5124" width="60.42578125" style="280" hidden="1"/>
    <col min="5125" max="5125" width="63.7109375" style="280" hidden="1"/>
    <col min="5126" max="5378" width="9.140625" style="280" hidden="1"/>
    <col min="5379" max="5379" width="43.140625" style="280" hidden="1"/>
    <col min="5380" max="5380" width="60.42578125" style="280" hidden="1"/>
    <col min="5381" max="5381" width="63.7109375" style="280" hidden="1"/>
    <col min="5382" max="5634" width="9.140625" style="280" hidden="1"/>
    <col min="5635" max="5635" width="43.140625" style="280" hidden="1"/>
    <col min="5636" max="5636" width="60.42578125" style="280" hidden="1"/>
    <col min="5637" max="5637" width="63.7109375" style="280" hidden="1"/>
    <col min="5638" max="5890" width="9.140625" style="280" hidden="1"/>
    <col min="5891" max="5891" width="43.140625" style="280" hidden="1"/>
    <col min="5892" max="5892" width="60.42578125" style="280" hidden="1"/>
    <col min="5893" max="5893" width="63.7109375" style="280" hidden="1"/>
    <col min="5894" max="6146" width="9.140625" style="280" hidden="1"/>
    <col min="6147" max="6147" width="43.140625" style="280" hidden="1"/>
    <col min="6148" max="6148" width="60.42578125" style="280" hidden="1"/>
    <col min="6149" max="6149" width="63.7109375" style="280" hidden="1"/>
    <col min="6150" max="6402" width="9.140625" style="280" hidden="1"/>
    <col min="6403" max="6403" width="43.140625" style="280" hidden="1"/>
    <col min="6404" max="6404" width="60.42578125" style="280" hidden="1"/>
    <col min="6405" max="6405" width="63.7109375" style="280" hidden="1"/>
    <col min="6406" max="6658" width="9.140625" style="280" hidden="1"/>
    <col min="6659" max="6659" width="43.140625" style="280" hidden="1"/>
    <col min="6660" max="6660" width="60.42578125" style="280" hidden="1"/>
    <col min="6661" max="6661" width="63.7109375" style="280" hidden="1"/>
    <col min="6662" max="6914" width="9.140625" style="280" hidden="1"/>
    <col min="6915" max="6915" width="43.140625" style="280" hidden="1"/>
    <col min="6916" max="6916" width="60.42578125" style="280" hidden="1"/>
    <col min="6917" max="6917" width="63.7109375" style="280" hidden="1"/>
    <col min="6918" max="7170" width="9.140625" style="280" hidden="1"/>
    <col min="7171" max="7171" width="43.140625" style="280" hidden="1"/>
    <col min="7172" max="7172" width="60.42578125" style="280" hidden="1"/>
    <col min="7173" max="7173" width="63.7109375" style="280" hidden="1"/>
    <col min="7174" max="7426" width="9.140625" style="280" hidden="1"/>
    <col min="7427" max="7427" width="43.140625" style="280" hidden="1"/>
    <col min="7428" max="7428" width="60.42578125" style="280" hidden="1"/>
    <col min="7429" max="7429" width="63.7109375" style="280" hidden="1"/>
    <col min="7430" max="7682" width="9.140625" style="280" hidden="1"/>
    <col min="7683" max="7683" width="43.140625" style="280" hidden="1"/>
    <col min="7684" max="7684" width="60.42578125" style="280" hidden="1"/>
    <col min="7685" max="7685" width="63.7109375" style="280" hidden="1"/>
    <col min="7686" max="7938" width="9.140625" style="280" hidden="1"/>
    <col min="7939" max="7939" width="43.140625" style="280" hidden="1"/>
    <col min="7940" max="7940" width="60.42578125" style="280" hidden="1"/>
    <col min="7941" max="7941" width="63.7109375" style="280" hidden="1"/>
    <col min="7942" max="8194" width="9.140625" style="280" hidden="1"/>
    <col min="8195" max="8195" width="43.140625" style="280" hidden="1"/>
    <col min="8196" max="8196" width="60.42578125" style="280" hidden="1"/>
    <col min="8197" max="8197" width="63.7109375" style="280" hidden="1"/>
    <col min="8198" max="8450" width="9.140625" style="280" hidden="1"/>
    <col min="8451" max="8451" width="43.140625" style="280" hidden="1"/>
    <col min="8452" max="8452" width="60.42578125" style="280" hidden="1"/>
    <col min="8453" max="8453" width="63.7109375" style="280" hidden="1"/>
    <col min="8454" max="8706" width="9.140625" style="280" hidden="1"/>
    <col min="8707" max="8707" width="43.140625" style="280" hidden="1"/>
    <col min="8708" max="8708" width="60.42578125" style="280" hidden="1"/>
    <col min="8709" max="8709" width="63.7109375" style="280" hidden="1"/>
    <col min="8710" max="8962" width="9.140625" style="280" hidden="1"/>
    <col min="8963" max="8963" width="43.140625" style="280" hidden="1"/>
    <col min="8964" max="8964" width="60.42578125" style="280" hidden="1"/>
    <col min="8965" max="8965" width="63.7109375" style="280" hidden="1"/>
    <col min="8966" max="9218" width="9.140625" style="280" hidden="1"/>
    <col min="9219" max="9219" width="43.140625" style="280" hidden="1"/>
    <col min="9220" max="9220" width="60.42578125" style="280" hidden="1"/>
    <col min="9221" max="9221" width="63.7109375" style="280" hidden="1"/>
    <col min="9222" max="9474" width="9.140625" style="280" hidden="1"/>
    <col min="9475" max="9475" width="43.140625" style="280" hidden="1"/>
    <col min="9476" max="9476" width="60.42578125" style="280" hidden="1"/>
    <col min="9477" max="9477" width="63.7109375" style="280" hidden="1"/>
    <col min="9478" max="9730" width="9.140625" style="280" hidden="1"/>
    <col min="9731" max="9731" width="43.140625" style="280" hidden="1"/>
    <col min="9732" max="9732" width="60.42578125" style="280" hidden="1"/>
    <col min="9733" max="9733" width="63.7109375" style="280" hidden="1"/>
    <col min="9734" max="9986" width="9.140625" style="280" hidden="1"/>
    <col min="9987" max="9987" width="43.140625" style="280" hidden="1"/>
    <col min="9988" max="9988" width="60.42578125" style="280" hidden="1"/>
    <col min="9989" max="9989" width="63.7109375" style="280" hidden="1"/>
    <col min="9990" max="10242" width="9.140625" style="280" hidden="1"/>
    <col min="10243" max="10243" width="43.140625" style="280" hidden="1"/>
    <col min="10244" max="10244" width="60.42578125" style="280" hidden="1"/>
    <col min="10245" max="10245" width="63.7109375" style="280" hidden="1"/>
    <col min="10246" max="10498" width="9.140625" style="280" hidden="1"/>
    <col min="10499" max="10499" width="43.140625" style="280" hidden="1"/>
    <col min="10500" max="10500" width="60.42578125" style="280" hidden="1"/>
    <col min="10501" max="10501" width="63.7109375" style="280" hidden="1"/>
    <col min="10502" max="10754" width="9.140625" style="280" hidden="1"/>
    <col min="10755" max="10755" width="43.140625" style="280" hidden="1"/>
    <col min="10756" max="10756" width="60.42578125" style="280" hidden="1"/>
    <col min="10757" max="10757" width="63.7109375" style="280" hidden="1"/>
    <col min="10758" max="11010" width="9.140625" style="280" hidden="1"/>
    <col min="11011" max="11011" width="43.140625" style="280" hidden="1"/>
    <col min="11012" max="11012" width="60.42578125" style="280" hidden="1"/>
    <col min="11013" max="11013" width="63.7109375" style="280" hidden="1"/>
    <col min="11014" max="11266" width="9.140625" style="280" hidden="1"/>
    <col min="11267" max="11267" width="43.140625" style="280" hidden="1"/>
    <col min="11268" max="11268" width="60.42578125" style="280" hidden="1"/>
    <col min="11269" max="11269" width="63.7109375" style="280" hidden="1"/>
    <col min="11270" max="11522" width="9.140625" style="280" hidden="1"/>
    <col min="11523" max="11523" width="43.140625" style="280" hidden="1"/>
    <col min="11524" max="11524" width="60.42578125" style="280" hidden="1"/>
    <col min="11525" max="11525" width="63.7109375" style="280" hidden="1"/>
    <col min="11526" max="11778" width="9.140625" style="280" hidden="1"/>
    <col min="11779" max="11779" width="43.140625" style="280" hidden="1"/>
    <col min="11780" max="11780" width="60.42578125" style="280" hidden="1"/>
    <col min="11781" max="11781" width="63.7109375" style="280" hidden="1"/>
    <col min="11782" max="12034" width="9.140625" style="280" hidden="1"/>
    <col min="12035" max="12035" width="43.140625" style="280" hidden="1"/>
    <col min="12036" max="12036" width="60.42578125" style="280" hidden="1"/>
    <col min="12037" max="12037" width="63.7109375" style="280" hidden="1"/>
    <col min="12038" max="12290" width="9.140625" style="280" hidden="1"/>
    <col min="12291" max="12291" width="43.140625" style="280" hidden="1"/>
    <col min="12292" max="12292" width="60.42578125" style="280" hidden="1"/>
    <col min="12293" max="12293" width="63.7109375" style="280" hidden="1"/>
    <col min="12294" max="12546" width="9.140625" style="280" hidden="1"/>
    <col min="12547" max="12547" width="43.140625" style="280" hidden="1"/>
    <col min="12548" max="12548" width="60.42578125" style="280" hidden="1"/>
    <col min="12549" max="12549" width="63.7109375" style="280" hidden="1"/>
    <col min="12550" max="12802" width="9.140625" style="280" hidden="1"/>
    <col min="12803" max="12803" width="43.140625" style="280" hidden="1"/>
    <col min="12804" max="12804" width="60.42578125" style="280" hidden="1"/>
    <col min="12805" max="12805" width="63.7109375" style="280" hidden="1"/>
    <col min="12806" max="13058" width="9.140625" style="280" hidden="1"/>
    <col min="13059" max="13059" width="43.140625" style="280" hidden="1"/>
    <col min="13060" max="13060" width="60.42578125" style="280" hidden="1"/>
    <col min="13061" max="13061" width="63.7109375" style="280" hidden="1"/>
    <col min="13062" max="13314" width="9.140625" style="280" hidden="1"/>
    <col min="13315" max="13315" width="43.140625" style="280" hidden="1"/>
    <col min="13316" max="13316" width="60.42578125" style="280" hidden="1"/>
    <col min="13317" max="13317" width="63.7109375" style="280" hidden="1"/>
    <col min="13318" max="13570" width="9.140625" style="280" hidden="1"/>
    <col min="13571" max="13571" width="43.140625" style="280" hidden="1"/>
    <col min="13572" max="13572" width="60.42578125" style="280" hidden="1"/>
    <col min="13573" max="13573" width="63.7109375" style="280" hidden="1"/>
    <col min="13574" max="13826" width="9.140625" style="280" hidden="1"/>
    <col min="13827" max="13827" width="43.140625" style="280" hidden="1"/>
    <col min="13828" max="13828" width="60.42578125" style="280" hidden="1"/>
    <col min="13829" max="13829" width="63.7109375" style="280" hidden="1"/>
    <col min="13830" max="14082" width="9.140625" style="280" hidden="1"/>
    <col min="14083" max="14083" width="43.140625" style="280" hidden="1"/>
    <col min="14084" max="14084" width="60.42578125" style="280" hidden="1"/>
    <col min="14085" max="14085" width="63.7109375" style="280" hidden="1"/>
    <col min="14086" max="14338" width="9.140625" style="280" hidden="1"/>
    <col min="14339" max="14339" width="43.140625" style="280" hidden="1"/>
    <col min="14340" max="14340" width="60.42578125" style="280" hidden="1"/>
    <col min="14341" max="14341" width="63.7109375" style="280" hidden="1"/>
    <col min="14342" max="14594" width="9.140625" style="280" hidden="1"/>
    <col min="14595" max="14595" width="43.140625" style="280" hidden="1"/>
    <col min="14596" max="14596" width="60.42578125" style="280" hidden="1"/>
    <col min="14597" max="14597" width="63.7109375" style="280" hidden="1"/>
    <col min="14598" max="14850" width="9.140625" style="280" hidden="1"/>
    <col min="14851" max="14851" width="43.140625" style="280" hidden="1"/>
    <col min="14852" max="14852" width="60.42578125" style="280" hidden="1"/>
    <col min="14853" max="14853" width="63.7109375" style="280" hidden="1"/>
    <col min="14854" max="15106" width="9.140625" style="280" hidden="1"/>
    <col min="15107" max="15107" width="43.140625" style="280" hidden="1"/>
    <col min="15108" max="15108" width="60.42578125" style="280" hidden="1"/>
    <col min="15109" max="15109" width="63.7109375" style="280" hidden="1"/>
    <col min="15110" max="15362" width="9.140625" style="280" hidden="1"/>
    <col min="15363" max="15363" width="43.140625" style="280" hidden="1"/>
    <col min="15364" max="15364" width="60.42578125" style="280" hidden="1"/>
    <col min="15365" max="15365" width="63.7109375" style="280" hidden="1"/>
    <col min="15366" max="15618" width="9.140625" style="280" hidden="1"/>
    <col min="15619" max="15619" width="43.140625" style="280" hidden="1"/>
    <col min="15620" max="15620" width="60.42578125" style="280" hidden="1"/>
    <col min="15621" max="15621" width="63.7109375" style="280" hidden="1"/>
    <col min="15622" max="15874" width="9.140625" style="280" hidden="1"/>
    <col min="15875" max="15875" width="43.140625" style="280" hidden="1"/>
    <col min="15876" max="15876" width="60.42578125" style="280" hidden="1"/>
    <col min="15877" max="15877" width="63.7109375" style="280" hidden="1"/>
    <col min="15878" max="16130" width="9.140625" style="280" hidden="1"/>
    <col min="16131" max="16131" width="43.140625" style="280" hidden="1"/>
    <col min="16132" max="16132" width="60.42578125" style="280" hidden="1"/>
    <col min="16133" max="16133" width="63.7109375" style="280" hidden="1"/>
    <col min="16134" max="16134" width="60.42578125" style="280" hidden="1"/>
    <col min="16135" max="16135" width="63.7109375" style="280" hidden="1"/>
    <col min="16136" max="16384" width="9.140625" style="280" hidden="1"/>
  </cols>
  <sheetData>
    <row r="2" spans="2:7" x14ac:dyDescent="0.25">
      <c r="B2" s="276"/>
      <c r="C2" s="269"/>
      <c r="D2" s="277"/>
      <c r="E2" s="278"/>
      <c r="F2" s="278"/>
      <c r="G2" s="279"/>
    </row>
    <row r="3" spans="2:7" ht="19.5" x14ac:dyDescent="0.25">
      <c r="B3" s="281"/>
      <c r="C3" s="522" t="s">
        <v>207</v>
      </c>
      <c r="D3" s="523"/>
      <c r="E3" s="523"/>
      <c r="F3" s="524"/>
      <c r="G3" s="282"/>
    </row>
    <row r="4" spans="2:7" s="286" customFormat="1" ht="19.5" x14ac:dyDescent="0.25">
      <c r="B4" s="283"/>
      <c r="C4" s="270" t="s">
        <v>314</v>
      </c>
      <c r="D4" s="284" t="s">
        <v>180</v>
      </c>
      <c r="E4" s="284" t="s">
        <v>657</v>
      </c>
      <c r="F4" s="284" t="s">
        <v>659</v>
      </c>
      <c r="G4" s="285"/>
    </row>
    <row r="5" spans="2:7" s="286" customFormat="1" ht="19.5" x14ac:dyDescent="0.25">
      <c r="B5" s="283"/>
      <c r="C5" s="525" t="s">
        <v>662</v>
      </c>
      <c r="D5" s="526"/>
      <c r="E5" s="526"/>
      <c r="F5" s="527"/>
      <c r="G5" s="285"/>
    </row>
    <row r="6" spans="2:7" x14ac:dyDescent="0.25">
      <c r="B6" s="281"/>
      <c r="C6" s="516" t="s">
        <v>83</v>
      </c>
      <c r="D6" s="268" t="s">
        <v>665</v>
      </c>
      <c r="E6" s="271" t="s">
        <v>242</v>
      </c>
      <c r="F6" s="266" t="s">
        <v>769</v>
      </c>
      <c r="G6" s="282"/>
    </row>
    <row r="7" spans="2:7" x14ac:dyDescent="0.25">
      <c r="B7" s="281"/>
      <c r="C7" s="517"/>
      <c r="D7" s="268" t="s">
        <v>666</v>
      </c>
      <c r="E7" s="271" t="s">
        <v>274</v>
      </c>
      <c r="F7" s="266" t="s">
        <v>770</v>
      </c>
      <c r="G7" s="282"/>
    </row>
    <row r="8" spans="2:7" x14ac:dyDescent="0.25">
      <c r="B8" s="281"/>
      <c r="C8" s="517"/>
      <c r="D8" s="268" t="s">
        <v>667</v>
      </c>
      <c r="E8" s="271" t="s">
        <v>70</v>
      </c>
      <c r="F8" s="266" t="s">
        <v>771</v>
      </c>
      <c r="G8" s="282"/>
    </row>
    <row r="9" spans="2:7" x14ac:dyDescent="0.25">
      <c r="B9" s="281"/>
      <c r="C9" s="518"/>
      <c r="D9" s="268" t="s">
        <v>668</v>
      </c>
      <c r="E9" s="271" t="s">
        <v>53</v>
      </c>
      <c r="F9" s="266" t="s">
        <v>772</v>
      </c>
      <c r="G9" s="282"/>
    </row>
    <row r="10" spans="2:7" x14ac:dyDescent="0.25">
      <c r="B10" s="281"/>
      <c r="C10" s="516" t="s">
        <v>312</v>
      </c>
      <c r="D10" s="268" t="s">
        <v>665</v>
      </c>
      <c r="E10" s="271" t="s">
        <v>273</v>
      </c>
      <c r="F10" s="266" t="s">
        <v>773</v>
      </c>
      <c r="G10" s="282"/>
    </row>
    <row r="11" spans="2:7" x14ac:dyDescent="0.25">
      <c r="B11" s="281"/>
      <c r="C11" s="517"/>
      <c r="D11" s="268" t="s">
        <v>666</v>
      </c>
      <c r="E11" s="271" t="s">
        <v>275</v>
      </c>
      <c r="F11" s="266" t="s">
        <v>774</v>
      </c>
      <c r="G11" s="282"/>
    </row>
    <row r="12" spans="2:7" x14ac:dyDescent="0.25">
      <c r="B12" s="281"/>
      <c r="C12" s="517"/>
      <c r="D12" s="268" t="s">
        <v>667</v>
      </c>
      <c r="E12" s="271" t="s">
        <v>276</v>
      </c>
      <c r="F12" s="266" t="s">
        <v>775</v>
      </c>
      <c r="G12" s="282"/>
    </row>
    <row r="13" spans="2:7" x14ac:dyDescent="0.25">
      <c r="B13" s="281"/>
      <c r="C13" s="517"/>
      <c r="D13" s="268" t="s">
        <v>668</v>
      </c>
      <c r="E13" s="271" t="s">
        <v>277</v>
      </c>
      <c r="F13" s="266" t="s">
        <v>776</v>
      </c>
      <c r="G13" s="282"/>
    </row>
    <row r="14" spans="2:7" x14ac:dyDescent="0.25">
      <c r="B14" s="281"/>
      <c r="C14" s="518"/>
      <c r="D14" s="268" t="s">
        <v>669</v>
      </c>
      <c r="E14" s="271" t="s">
        <v>7</v>
      </c>
      <c r="F14" s="266" t="s">
        <v>777</v>
      </c>
      <c r="G14" s="282"/>
    </row>
    <row r="15" spans="2:7" x14ac:dyDescent="0.25">
      <c r="B15" s="281"/>
      <c r="C15" s="271" t="s">
        <v>79</v>
      </c>
      <c r="D15" s="268" t="s">
        <v>665</v>
      </c>
      <c r="E15" s="271" t="s">
        <v>278</v>
      </c>
      <c r="F15" s="266" t="s">
        <v>778</v>
      </c>
      <c r="G15" s="282"/>
    </row>
    <row r="16" spans="2:7" x14ac:dyDescent="0.25">
      <c r="B16" s="281"/>
      <c r="C16" s="516" t="s">
        <v>176</v>
      </c>
      <c r="D16" s="268" t="s">
        <v>666</v>
      </c>
      <c r="E16" s="271" t="s">
        <v>246</v>
      </c>
      <c r="F16" s="266" t="s">
        <v>779</v>
      </c>
      <c r="G16" s="282"/>
    </row>
    <row r="17" spans="2:7" x14ac:dyDescent="0.25">
      <c r="B17" s="281"/>
      <c r="C17" s="517"/>
      <c r="D17" s="268" t="s">
        <v>667</v>
      </c>
      <c r="E17" s="271" t="s">
        <v>279</v>
      </c>
      <c r="F17" s="266" t="s">
        <v>780</v>
      </c>
      <c r="G17" s="282"/>
    </row>
    <row r="18" spans="2:7" x14ac:dyDescent="0.25">
      <c r="B18" s="281"/>
      <c r="C18" s="517"/>
      <c r="D18" s="268" t="s">
        <v>668</v>
      </c>
      <c r="E18" s="271" t="s">
        <v>280</v>
      </c>
      <c r="F18" s="266" t="s">
        <v>781</v>
      </c>
      <c r="G18" s="282"/>
    </row>
    <row r="19" spans="2:7" x14ac:dyDescent="0.25">
      <c r="B19" s="281"/>
      <c r="C19" s="517"/>
      <c r="D19" s="268" t="s">
        <v>669</v>
      </c>
      <c r="E19" s="271" t="s">
        <v>247</v>
      </c>
      <c r="F19" s="266" t="s">
        <v>782</v>
      </c>
      <c r="G19" s="282"/>
    </row>
    <row r="20" spans="2:7" x14ac:dyDescent="0.25">
      <c r="B20" s="281"/>
      <c r="C20" s="517"/>
      <c r="D20" s="268" t="s">
        <v>670</v>
      </c>
      <c r="E20" s="271" t="s">
        <v>281</v>
      </c>
      <c r="F20" s="266" t="s">
        <v>782</v>
      </c>
      <c r="G20" s="282"/>
    </row>
    <row r="21" spans="2:7" x14ac:dyDescent="0.25">
      <c r="B21" s="281"/>
      <c r="C21" s="517"/>
      <c r="D21" s="268" t="s">
        <v>671</v>
      </c>
      <c r="E21" s="271" t="s">
        <v>282</v>
      </c>
      <c r="F21" s="266" t="s">
        <v>782</v>
      </c>
      <c r="G21" s="282"/>
    </row>
    <row r="22" spans="2:7" x14ac:dyDescent="0.25">
      <c r="B22" s="281"/>
      <c r="C22" s="518"/>
      <c r="D22" s="268" t="s">
        <v>672</v>
      </c>
      <c r="E22" s="271" t="s">
        <v>284</v>
      </c>
      <c r="F22" s="266" t="s">
        <v>783</v>
      </c>
      <c r="G22" s="282"/>
    </row>
    <row r="23" spans="2:7" x14ac:dyDescent="0.25">
      <c r="B23" s="281"/>
      <c r="C23" s="516" t="s">
        <v>85</v>
      </c>
      <c r="D23" s="268" t="s">
        <v>665</v>
      </c>
      <c r="E23" s="271" t="s">
        <v>283</v>
      </c>
      <c r="F23" s="266" t="s">
        <v>784</v>
      </c>
      <c r="G23" s="282"/>
    </row>
    <row r="24" spans="2:7" x14ac:dyDescent="0.25">
      <c r="B24" s="281"/>
      <c r="C24" s="517"/>
      <c r="D24" s="268" t="s">
        <v>666</v>
      </c>
      <c r="E24" s="271" t="s">
        <v>285</v>
      </c>
      <c r="F24" s="266" t="s">
        <v>784</v>
      </c>
      <c r="G24" s="282"/>
    </row>
    <row r="25" spans="2:7" x14ac:dyDescent="0.25">
      <c r="B25" s="281"/>
      <c r="C25" s="518"/>
      <c r="D25" s="268" t="s">
        <v>667</v>
      </c>
      <c r="E25" s="271" t="s">
        <v>286</v>
      </c>
      <c r="F25" s="266" t="s">
        <v>785</v>
      </c>
      <c r="G25" s="282"/>
    </row>
    <row r="26" spans="2:7" x14ac:dyDescent="0.25">
      <c r="B26" s="281"/>
      <c r="C26" s="516" t="s">
        <v>81</v>
      </c>
      <c r="D26" s="268" t="s">
        <v>665</v>
      </c>
      <c r="E26" s="271" t="s">
        <v>287</v>
      </c>
      <c r="F26" s="266" t="s">
        <v>786</v>
      </c>
      <c r="G26" s="282"/>
    </row>
    <row r="27" spans="2:7" x14ac:dyDescent="0.25">
      <c r="B27" s="281"/>
      <c r="C27" s="518"/>
      <c r="D27" s="268" t="s">
        <v>666</v>
      </c>
      <c r="E27" s="271" t="s">
        <v>288</v>
      </c>
      <c r="F27" s="266" t="s">
        <v>786</v>
      </c>
      <c r="G27" s="282"/>
    </row>
    <row r="28" spans="2:7" x14ac:dyDescent="0.25">
      <c r="B28" s="281"/>
      <c r="C28" s="516" t="s">
        <v>82</v>
      </c>
      <c r="D28" s="268" t="s">
        <v>665</v>
      </c>
      <c r="E28" s="271" t="s">
        <v>290</v>
      </c>
      <c r="F28" s="266" t="s">
        <v>787</v>
      </c>
      <c r="G28" s="282"/>
    </row>
    <row r="29" spans="2:7" x14ac:dyDescent="0.25">
      <c r="B29" s="281"/>
      <c r="C29" s="517"/>
      <c r="D29" s="268" t="s">
        <v>666</v>
      </c>
      <c r="E29" s="271" t="s">
        <v>289</v>
      </c>
      <c r="F29" s="266" t="s">
        <v>788</v>
      </c>
      <c r="G29" s="282"/>
    </row>
    <row r="30" spans="2:7" x14ac:dyDescent="0.25">
      <c r="B30" s="281"/>
      <c r="C30" s="517"/>
      <c r="D30" s="268" t="s">
        <v>667</v>
      </c>
      <c r="E30" s="271" t="s">
        <v>291</v>
      </c>
      <c r="F30" s="266" t="s">
        <v>789</v>
      </c>
      <c r="G30" s="282"/>
    </row>
    <row r="31" spans="2:7" x14ac:dyDescent="0.25">
      <c r="B31" s="281"/>
      <c r="C31" s="517"/>
      <c r="D31" s="268" t="s">
        <v>668</v>
      </c>
      <c r="E31" s="271" t="s">
        <v>254</v>
      </c>
      <c r="F31" s="266" t="s">
        <v>790</v>
      </c>
      <c r="G31" s="282"/>
    </row>
    <row r="32" spans="2:7" x14ac:dyDescent="0.25">
      <c r="B32" s="281"/>
      <c r="C32" s="518"/>
      <c r="D32" s="268" t="s">
        <v>669</v>
      </c>
      <c r="E32" s="271" t="s">
        <v>292</v>
      </c>
      <c r="F32" s="266" t="s">
        <v>791</v>
      </c>
      <c r="G32" s="282"/>
    </row>
    <row r="33" spans="2:7" x14ac:dyDescent="0.25">
      <c r="B33" s="281"/>
      <c r="C33" s="516" t="s">
        <v>90</v>
      </c>
      <c r="D33" s="268" t="s">
        <v>665</v>
      </c>
      <c r="E33" s="271" t="s">
        <v>293</v>
      </c>
      <c r="F33" s="266" t="s">
        <v>792</v>
      </c>
      <c r="G33" s="282"/>
    </row>
    <row r="34" spans="2:7" x14ac:dyDescent="0.25">
      <c r="B34" s="281"/>
      <c r="C34" s="517"/>
      <c r="D34" s="268" t="s">
        <v>666</v>
      </c>
      <c r="E34" s="271" t="s">
        <v>294</v>
      </c>
      <c r="F34" s="266" t="s">
        <v>792</v>
      </c>
      <c r="G34" s="282"/>
    </row>
    <row r="35" spans="2:7" x14ac:dyDescent="0.25">
      <c r="B35" s="281"/>
      <c r="C35" s="518"/>
      <c r="D35" s="268" t="s">
        <v>667</v>
      </c>
      <c r="E35" s="271" t="s">
        <v>295</v>
      </c>
      <c r="F35" s="266" t="s">
        <v>793</v>
      </c>
      <c r="G35" s="282"/>
    </row>
    <row r="36" spans="2:7" ht="19.5" x14ac:dyDescent="0.25">
      <c r="B36" s="281"/>
      <c r="C36" s="519" t="s">
        <v>661</v>
      </c>
      <c r="D36" s="520"/>
      <c r="E36" s="520"/>
      <c r="F36" s="521"/>
      <c r="G36" s="282"/>
    </row>
    <row r="37" spans="2:7" x14ac:dyDescent="0.25">
      <c r="B37" s="281"/>
      <c r="C37" s="516" t="s">
        <v>83</v>
      </c>
      <c r="D37" s="268" t="s">
        <v>673</v>
      </c>
      <c r="E37" s="271" t="s">
        <v>237</v>
      </c>
      <c r="F37" s="266"/>
      <c r="G37" s="282"/>
    </row>
    <row r="38" spans="2:7" x14ac:dyDescent="0.25">
      <c r="B38" s="281"/>
      <c r="C38" s="517"/>
      <c r="D38" s="268" t="s">
        <v>674</v>
      </c>
      <c r="E38" s="271" t="s">
        <v>93</v>
      </c>
      <c r="F38" s="266"/>
      <c r="G38" s="282"/>
    </row>
    <row r="39" spans="2:7" x14ac:dyDescent="0.25">
      <c r="B39" s="281"/>
      <c r="C39" s="517"/>
      <c r="D39" s="268" t="s">
        <v>675</v>
      </c>
      <c r="E39" s="271" t="s">
        <v>94</v>
      </c>
      <c r="F39" s="266"/>
      <c r="G39" s="282"/>
    </row>
    <row r="40" spans="2:7" x14ac:dyDescent="0.25">
      <c r="B40" s="281"/>
      <c r="C40" s="517"/>
      <c r="D40" s="268" t="s">
        <v>676</v>
      </c>
      <c r="E40" s="271" t="s">
        <v>70</v>
      </c>
      <c r="F40" s="266"/>
      <c r="G40" s="282"/>
    </row>
    <row r="41" spans="2:7" x14ac:dyDescent="0.25">
      <c r="B41" s="281"/>
      <c r="C41" s="518"/>
      <c r="D41" s="268" t="s">
        <v>676</v>
      </c>
      <c r="E41" s="271" t="s">
        <v>53</v>
      </c>
      <c r="F41" s="266"/>
      <c r="G41" s="282"/>
    </row>
    <row r="42" spans="2:7" x14ac:dyDescent="0.25">
      <c r="B42" s="281"/>
      <c r="C42" s="516" t="s">
        <v>312</v>
      </c>
      <c r="D42" s="268" t="s">
        <v>673</v>
      </c>
      <c r="E42" s="271" t="s">
        <v>228</v>
      </c>
      <c r="F42" s="266"/>
      <c r="G42" s="282"/>
    </row>
    <row r="43" spans="2:7" x14ac:dyDescent="0.25">
      <c r="B43" s="281"/>
      <c r="C43" s="517"/>
      <c r="D43" s="268" t="s">
        <v>674</v>
      </c>
      <c r="E43" s="271" t="s">
        <v>229</v>
      </c>
      <c r="F43" s="266"/>
      <c r="G43" s="282"/>
    </row>
    <row r="44" spans="2:7" x14ac:dyDescent="0.25">
      <c r="B44" s="281"/>
      <c r="C44" s="517"/>
      <c r="D44" s="268" t="s">
        <v>675</v>
      </c>
      <c r="E44" s="271" t="s">
        <v>230</v>
      </c>
      <c r="F44" s="266"/>
      <c r="G44" s="282"/>
    </row>
    <row r="45" spans="2:7" x14ac:dyDescent="0.25">
      <c r="B45" s="281"/>
      <c r="C45" s="517"/>
      <c r="D45" s="268" t="s">
        <v>676</v>
      </c>
      <c r="E45" s="271" t="s">
        <v>78</v>
      </c>
      <c r="F45" s="266"/>
      <c r="G45" s="282"/>
    </row>
    <row r="46" spans="2:7" x14ac:dyDescent="0.25">
      <c r="B46" s="281"/>
      <c r="C46" s="518"/>
      <c r="D46" s="268" t="s">
        <v>677</v>
      </c>
      <c r="E46" s="271" t="s">
        <v>7</v>
      </c>
      <c r="F46" s="266"/>
      <c r="G46" s="282"/>
    </row>
    <row r="47" spans="2:7" x14ac:dyDescent="0.25">
      <c r="B47" s="281"/>
      <c r="C47" s="271" t="s">
        <v>79</v>
      </c>
      <c r="D47" s="268" t="s">
        <v>673</v>
      </c>
      <c r="E47" s="271" t="s">
        <v>95</v>
      </c>
      <c r="F47" s="266"/>
      <c r="G47" s="282"/>
    </row>
    <row r="48" spans="2:7" x14ac:dyDescent="0.25">
      <c r="B48" s="281"/>
      <c r="C48" s="516" t="s">
        <v>176</v>
      </c>
      <c r="D48" s="268" t="s">
        <v>673</v>
      </c>
      <c r="E48" s="271" t="s">
        <v>231</v>
      </c>
      <c r="F48" s="266"/>
      <c r="G48" s="282"/>
    </row>
    <row r="49" spans="2:7" x14ac:dyDescent="0.25">
      <c r="B49" s="281"/>
      <c r="C49" s="517"/>
      <c r="D49" s="268" t="s">
        <v>674</v>
      </c>
      <c r="E49" s="271" t="s">
        <v>296</v>
      </c>
      <c r="F49" s="266"/>
      <c r="G49" s="282"/>
    </row>
    <row r="50" spans="2:7" x14ac:dyDescent="0.25">
      <c r="B50" s="281"/>
      <c r="C50" s="517"/>
      <c r="D50" s="268" t="s">
        <v>675</v>
      </c>
      <c r="E50" s="271" t="s">
        <v>3</v>
      </c>
      <c r="F50" s="266"/>
      <c r="G50" s="282"/>
    </row>
    <row r="51" spans="2:7" x14ac:dyDescent="0.25">
      <c r="B51" s="281"/>
      <c r="C51" s="517"/>
      <c r="D51" s="268" t="s">
        <v>676</v>
      </c>
      <c r="E51" s="271" t="s">
        <v>297</v>
      </c>
      <c r="F51" s="266" t="s">
        <v>794</v>
      </c>
      <c r="G51" s="282"/>
    </row>
    <row r="52" spans="2:7" x14ac:dyDescent="0.25">
      <c r="B52" s="281"/>
      <c r="C52" s="517"/>
      <c r="D52" s="268" t="s">
        <v>677</v>
      </c>
      <c r="E52" s="271" t="s">
        <v>96</v>
      </c>
      <c r="F52" s="266"/>
      <c r="G52" s="282"/>
    </row>
    <row r="53" spans="2:7" x14ac:dyDescent="0.25">
      <c r="B53" s="281"/>
      <c r="C53" s="517"/>
      <c r="D53" s="268" t="s">
        <v>678</v>
      </c>
      <c r="E53" s="271" t="s">
        <v>232</v>
      </c>
      <c r="F53" s="266"/>
      <c r="G53" s="282"/>
    </row>
    <row r="54" spans="2:7" x14ac:dyDescent="0.25">
      <c r="B54" s="281"/>
      <c r="C54" s="517"/>
      <c r="D54" s="268" t="s">
        <v>679</v>
      </c>
      <c r="E54" s="271" t="s">
        <v>233</v>
      </c>
      <c r="F54" s="266"/>
      <c r="G54" s="282"/>
    </row>
    <row r="55" spans="2:7" x14ac:dyDescent="0.25">
      <c r="B55" s="281"/>
      <c r="C55" s="517"/>
      <c r="D55" s="268" t="s">
        <v>680</v>
      </c>
      <c r="E55" s="271" t="s">
        <v>234</v>
      </c>
      <c r="F55" s="266"/>
      <c r="G55" s="282"/>
    </row>
    <row r="56" spans="2:7" x14ac:dyDescent="0.25">
      <c r="B56" s="281"/>
      <c r="C56" s="518"/>
      <c r="D56" s="268" t="s">
        <v>681</v>
      </c>
      <c r="E56" s="271" t="s">
        <v>235</v>
      </c>
      <c r="F56" s="266"/>
      <c r="G56" s="282"/>
    </row>
    <row r="57" spans="2:7" x14ac:dyDescent="0.25">
      <c r="B57" s="281"/>
      <c r="C57" s="516" t="s">
        <v>85</v>
      </c>
      <c r="D57" s="268" t="s">
        <v>673</v>
      </c>
      <c r="E57" s="271" t="s">
        <v>299</v>
      </c>
      <c r="F57" s="266"/>
      <c r="G57" s="282"/>
    </row>
    <row r="58" spans="2:7" x14ac:dyDescent="0.25">
      <c r="B58" s="281"/>
      <c r="C58" s="517"/>
      <c r="D58" s="268" t="s">
        <v>674</v>
      </c>
      <c r="E58" s="271" t="s">
        <v>298</v>
      </c>
      <c r="F58" s="266"/>
      <c r="G58" s="282"/>
    </row>
    <row r="59" spans="2:7" x14ac:dyDescent="0.25">
      <c r="B59" s="281"/>
      <c r="C59" s="518"/>
      <c r="D59" s="268" t="s">
        <v>675</v>
      </c>
      <c r="E59" s="271" t="s">
        <v>300</v>
      </c>
      <c r="F59" s="266"/>
      <c r="G59" s="282"/>
    </row>
    <row r="60" spans="2:7" x14ac:dyDescent="0.25">
      <c r="B60" s="281"/>
      <c r="C60" s="516" t="s">
        <v>177</v>
      </c>
      <c r="D60" s="268" t="s">
        <v>673</v>
      </c>
      <c r="E60" s="271" t="s">
        <v>238</v>
      </c>
      <c r="F60" s="266"/>
      <c r="G60" s="282"/>
    </row>
    <row r="61" spans="2:7" x14ac:dyDescent="0.25">
      <c r="B61" s="281"/>
      <c r="C61" s="518"/>
      <c r="D61" s="268" t="s">
        <v>674</v>
      </c>
      <c r="E61" s="271" t="s">
        <v>301</v>
      </c>
      <c r="F61" s="266" t="s">
        <v>795</v>
      </c>
      <c r="G61" s="282"/>
    </row>
    <row r="62" spans="2:7" ht="19.5" x14ac:dyDescent="0.25">
      <c r="B62" s="281"/>
      <c r="C62" s="519" t="s">
        <v>660</v>
      </c>
      <c r="D62" s="520"/>
      <c r="E62" s="520"/>
      <c r="F62" s="521"/>
      <c r="G62" s="282"/>
    </row>
    <row r="63" spans="2:7" x14ac:dyDescent="0.25">
      <c r="B63" s="281"/>
      <c r="C63" s="516" t="s">
        <v>83</v>
      </c>
      <c r="D63" s="268" t="s">
        <v>682</v>
      </c>
      <c r="E63" s="271" t="s">
        <v>873</v>
      </c>
      <c r="F63" s="266"/>
      <c r="G63" s="282"/>
    </row>
    <row r="64" spans="2:7" x14ac:dyDescent="0.25">
      <c r="B64" s="281"/>
      <c r="C64" s="517"/>
      <c r="D64" s="268" t="s">
        <v>683</v>
      </c>
      <c r="E64" s="271" t="s">
        <v>302</v>
      </c>
      <c r="F64" s="266"/>
      <c r="G64" s="282"/>
    </row>
    <row r="65" spans="2:7" x14ac:dyDescent="0.25">
      <c r="B65" s="281"/>
      <c r="C65" s="517"/>
      <c r="D65" s="268" t="s">
        <v>684</v>
      </c>
      <c r="E65" s="271" t="s">
        <v>70</v>
      </c>
      <c r="F65" s="266"/>
      <c r="G65" s="282"/>
    </row>
    <row r="66" spans="2:7" x14ac:dyDescent="0.25">
      <c r="B66" s="281"/>
      <c r="C66" s="518"/>
      <c r="D66" s="268" t="s">
        <v>685</v>
      </c>
      <c r="E66" s="271" t="s">
        <v>53</v>
      </c>
      <c r="F66" s="266"/>
      <c r="G66" s="282"/>
    </row>
    <row r="67" spans="2:7" x14ac:dyDescent="0.25">
      <c r="B67" s="281"/>
      <c r="C67" s="516" t="s">
        <v>178</v>
      </c>
      <c r="D67" s="268" t="s">
        <v>682</v>
      </c>
      <c r="E67" s="271" t="s">
        <v>97</v>
      </c>
      <c r="F67" s="266"/>
      <c r="G67" s="282"/>
    </row>
    <row r="68" spans="2:7" x14ac:dyDescent="0.25">
      <c r="B68" s="281"/>
      <c r="C68" s="517"/>
      <c r="D68" s="268" t="s">
        <v>683</v>
      </c>
      <c r="E68" s="271" t="s">
        <v>98</v>
      </c>
      <c r="F68" s="266"/>
      <c r="G68" s="282"/>
    </row>
    <row r="69" spans="2:7" x14ac:dyDescent="0.25">
      <c r="B69" s="281"/>
      <c r="C69" s="517"/>
      <c r="D69" s="268" t="s">
        <v>684</v>
      </c>
      <c r="E69" s="271" t="s">
        <v>99</v>
      </c>
      <c r="F69" s="266"/>
      <c r="G69" s="282"/>
    </row>
    <row r="70" spans="2:7" x14ac:dyDescent="0.25">
      <c r="B70" s="281"/>
      <c r="C70" s="517"/>
      <c r="D70" s="268" t="s">
        <v>685</v>
      </c>
      <c r="E70" s="271" t="s">
        <v>103</v>
      </c>
      <c r="F70" s="266"/>
      <c r="G70" s="282"/>
    </row>
    <row r="71" spans="2:7" x14ac:dyDescent="0.25">
      <c r="B71" s="281"/>
      <c r="C71" s="518"/>
      <c r="D71" s="268" t="s">
        <v>686</v>
      </c>
      <c r="E71" s="271" t="s">
        <v>104</v>
      </c>
      <c r="F71" s="266"/>
      <c r="G71" s="282"/>
    </row>
    <row r="72" spans="2:7" x14ac:dyDescent="0.25">
      <c r="B72" s="281"/>
      <c r="C72" s="271" t="s">
        <v>79</v>
      </c>
      <c r="D72" s="268" t="s">
        <v>682</v>
      </c>
      <c r="E72" s="271" t="s">
        <v>105</v>
      </c>
      <c r="F72" s="266"/>
      <c r="G72" s="282"/>
    </row>
    <row r="73" spans="2:7" x14ac:dyDescent="0.25">
      <c r="B73" s="281"/>
      <c r="C73" s="516" t="s">
        <v>176</v>
      </c>
      <c r="D73" s="268" t="s">
        <v>682</v>
      </c>
      <c r="E73" s="271" t="s">
        <v>100</v>
      </c>
      <c r="F73" s="266"/>
      <c r="G73" s="282"/>
    </row>
    <row r="74" spans="2:7" x14ac:dyDescent="0.25">
      <c r="B74" s="281"/>
      <c r="C74" s="517"/>
      <c r="D74" s="268" t="s">
        <v>683</v>
      </c>
      <c r="E74" s="271" t="s">
        <v>303</v>
      </c>
      <c r="F74" s="266"/>
      <c r="G74" s="282"/>
    </row>
    <row r="75" spans="2:7" x14ac:dyDescent="0.25">
      <c r="B75" s="281"/>
      <c r="C75" s="517"/>
      <c r="D75" s="268" t="s">
        <v>684</v>
      </c>
      <c r="E75" s="271" t="s">
        <v>304</v>
      </c>
      <c r="F75" s="266"/>
      <c r="G75" s="282"/>
    </row>
    <row r="76" spans="2:7" x14ac:dyDescent="0.25">
      <c r="B76" s="281"/>
      <c r="C76" s="517"/>
      <c r="D76" s="268" t="s">
        <v>685</v>
      </c>
      <c r="E76" s="271" t="s">
        <v>107</v>
      </c>
      <c r="F76" s="266" t="s">
        <v>796</v>
      </c>
      <c r="G76" s="282"/>
    </row>
    <row r="77" spans="2:7" x14ac:dyDescent="0.25">
      <c r="B77" s="281"/>
      <c r="C77" s="517"/>
      <c r="D77" s="268" t="s">
        <v>686</v>
      </c>
      <c r="E77" s="271" t="s">
        <v>108</v>
      </c>
      <c r="F77" s="266"/>
      <c r="G77" s="282"/>
    </row>
    <row r="78" spans="2:7" x14ac:dyDescent="0.25">
      <c r="B78" s="281"/>
      <c r="C78" s="517"/>
      <c r="D78" s="268" t="s">
        <v>687</v>
      </c>
      <c r="E78" s="271" t="s">
        <v>101</v>
      </c>
      <c r="F78" s="266"/>
      <c r="G78" s="282"/>
    </row>
    <row r="79" spans="2:7" x14ac:dyDescent="0.25">
      <c r="B79" s="281"/>
      <c r="C79" s="517"/>
      <c r="D79" s="268" t="s">
        <v>688</v>
      </c>
      <c r="E79" s="271" t="s">
        <v>233</v>
      </c>
      <c r="F79" s="266"/>
      <c r="G79" s="282"/>
    </row>
    <row r="80" spans="2:7" x14ac:dyDescent="0.25">
      <c r="B80" s="281"/>
      <c r="C80" s="517"/>
      <c r="D80" s="268" t="s">
        <v>689</v>
      </c>
      <c r="E80" s="271" t="s">
        <v>234</v>
      </c>
      <c r="F80" s="266"/>
      <c r="G80" s="282"/>
    </row>
    <row r="81" spans="2:7" x14ac:dyDescent="0.25">
      <c r="B81" s="281"/>
      <c r="C81" s="518"/>
      <c r="D81" s="268" t="s">
        <v>690</v>
      </c>
      <c r="E81" s="271" t="s">
        <v>240</v>
      </c>
      <c r="F81" s="266"/>
      <c r="G81" s="282"/>
    </row>
    <row r="82" spans="2:7" x14ac:dyDescent="0.25">
      <c r="B82" s="281"/>
      <c r="C82" s="516" t="s">
        <v>85</v>
      </c>
      <c r="D82" s="268" t="s">
        <v>682</v>
      </c>
      <c r="E82" s="271" t="s">
        <v>305</v>
      </c>
      <c r="F82" s="266"/>
      <c r="G82" s="282"/>
    </row>
    <row r="83" spans="2:7" x14ac:dyDescent="0.25">
      <c r="B83" s="281"/>
      <c r="C83" s="517"/>
      <c r="D83" s="268" t="s">
        <v>683</v>
      </c>
      <c r="E83" s="271" t="s">
        <v>306</v>
      </c>
      <c r="F83" s="266"/>
      <c r="G83" s="282"/>
    </row>
    <row r="84" spans="2:7" x14ac:dyDescent="0.25">
      <c r="B84" s="281"/>
      <c r="C84" s="518"/>
      <c r="D84" s="268" t="s">
        <v>684</v>
      </c>
      <c r="E84" s="271" t="s">
        <v>102</v>
      </c>
      <c r="F84" s="266"/>
      <c r="G84" s="282"/>
    </row>
    <row r="85" spans="2:7" x14ac:dyDescent="0.25">
      <c r="B85" s="281"/>
      <c r="C85" s="516" t="s">
        <v>82</v>
      </c>
      <c r="D85" s="268" t="s">
        <v>682</v>
      </c>
      <c r="E85" s="271" t="s">
        <v>241</v>
      </c>
      <c r="F85" s="266" t="s">
        <v>797</v>
      </c>
      <c r="G85" s="282"/>
    </row>
    <row r="86" spans="2:7" x14ac:dyDescent="0.25">
      <c r="B86" s="281"/>
      <c r="C86" s="517"/>
      <c r="D86" s="268" t="s">
        <v>683</v>
      </c>
      <c r="E86" s="271" t="s">
        <v>307</v>
      </c>
      <c r="F86" s="266" t="s">
        <v>798</v>
      </c>
      <c r="G86" s="282"/>
    </row>
    <row r="87" spans="2:7" x14ac:dyDescent="0.25">
      <c r="B87" s="281"/>
      <c r="C87" s="517"/>
      <c r="D87" s="268" t="s">
        <v>684</v>
      </c>
      <c r="E87" s="271" t="s">
        <v>308</v>
      </c>
      <c r="F87" s="266" t="s">
        <v>798</v>
      </c>
      <c r="G87" s="282"/>
    </row>
    <row r="88" spans="2:7" x14ac:dyDescent="0.25">
      <c r="B88" s="281"/>
      <c r="C88" s="517"/>
      <c r="D88" s="268" t="s">
        <v>685</v>
      </c>
      <c r="E88" s="271" t="s">
        <v>309</v>
      </c>
      <c r="F88" s="266" t="s">
        <v>799</v>
      </c>
      <c r="G88" s="282"/>
    </row>
    <row r="89" spans="2:7" x14ac:dyDescent="0.25">
      <c r="B89" s="281"/>
      <c r="C89" s="517"/>
      <c r="D89" s="268" t="s">
        <v>686</v>
      </c>
      <c r="E89" s="271" t="s">
        <v>311</v>
      </c>
      <c r="F89" s="266" t="s">
        <v>798</v>
      </c>
      <c r="G89" s="282"/>
    </row>
    <row r="90" spans="2:7" x14ac:dyDescent="0.25">
      <c r="B90" s="281"/>
      <c r="C90" s="518"/>
      <c r="D90" s="268" t="s">
        <v>687</v>
      </c>
      <c r="E90" s="271" t="s">
        <v>310</v>
      </c>
      <c r="F90" s="266" t="s">
        <v>800</v>
      </c>
      <c r="G90" s="282"/>
    </row>
    <row r="91" spans="2:7" ht="19.5" x14ac:dyDescent="0.25">
      <c r="B91" s="281"/>
      <c r="C91" s="519" t="s">
        <v>663</v>
      </c>
      <c r="D91" s="520"/>
      <c r="E91" s="520"/>
      <c r="F91" s="521"/>
      <c r="G91" s="282"/>
    </row>
    <row r="92" spans="2:7" x14ac:dyDescent="0.25">
      <c r="B92" s="281"/>
      <c r="C92" s="516" t="s">
        <v>83</v>
      </c>
      <c r="D92" s="268" t="s">
        <v>691</v>
      </c>
      <c r="E92" s="271" t="s">
        <v>871</v>
      </c>
      <c r="F92" s="266"/>
      <c r="G92" s="282"/>
    </row>
    <row r="93" spans="2:7" x14ac:dyDescent="0.25">
      <c r="B93" s="281"/>
      <c r="C93" s="517"/>
      <c r="D93" s="268" t="s">
        <v>692</v>
      </c>
      <c r="E93" s="271" t="s">
        <v>71</v>
      </c>
      <c r="F93" s="266"/>
      <c r="G93" s="282"/>
    </row>
    <row r="94" spans="2:7" x14ac:dyDescent="0.25">
      <c r="B94" s="281"/>
      <c r="C94" s="517"/>
      <c r="D94" s="268" t="s">
        <v>693</v>
      </c>
      <c r="E94" s="271" t="s">
        <v>70</v>
      </c>
      <c r="F94" s="266"/>
      <c r="G94" s="282"/>
    </row>
    <row r="95" spans="2:7" x14ac:dyDescent="0.25">
      <c r="B95" s="281"/>
      <c r="C95" s="518"/>
      <c r="D95" s="268" t="s">
        <v>694</v>
      </c>
      <c r="E95" s="271" t="s">
        <v>53</v>
      </c>
      <c r="F95" s="266"/>
      <c r="G95" s="282"/>
    </row>
    <row r="96" spans="2:7" x14ac:dyDescent="0.25">
      <c r="B96" s="281"/>
      <c r="C96" s="516" t="s">
        <v>178</v>
      </c>
      <c r="D96" s="268" t="s">
        <v>691</v>
      </c>
      <c r="E96" s="271" t="s">
        <v>243</v>
      </c>
      <c r="F96" s="266"/>
      <c r="G96" s="282"/>
    </row>
    <row r="97" spans="2:7" x14ac:dyDescent="0.25">
      <c r="B97" s="281"/>
      <c r="C97" s="517"/>
      <c r="D97" s="268" t="s">
        <v>692</v>
      </c>
      <c r="E97" s="271" t="s">
        <v>244</v>
      </c>
      <c r="F97" s="266"/>
      <c r="G97" s="282"/>
    </row>
    <row r="98" spans="2:7" x14ac:dyDescent="0.25">
      <c r="B98" s="281"/>
      <c r="C98" s="517"/>
      <c r="D98" s="268" t="s">
        <v>693</v>
      </c>
      <c r="E98" s="271" t="s">
        <v>245</v>
      </c>
      <c r="F98" s="266"/>
      <c r="G98" s="282"/>
    </row>
    <row r="99" spans="2:7" x14ac:dyDescent="0.25">
      <c r="B99" s="281"/>
      <c r="C99" s="517"/>
      <c r="D99" s="268" t="s">
        <v>694</v>
      </c>
      <c r="E99" s="271" t="s">
        <v>78</v>
      </c>
      <c r="F99" s="266"/>
      <c r="G99" s="282"/>
    </row>
    <row r="100" spans="2:7" x14ac:dyDescent="0.25">
      <c r="B100" s="281"/>
      <c r="C100" s="518"/>
      <c r="D100" s="268" t="s">
        <v>695</v>
      </c>
      <c r="E100" s="271" t="s">
        <v>7</v>
      </c>
      <c r="F100" s="266"/>
      <c r="G100" s="282"/>
    </row>
    <row r="101" spans="2:7" x14ac:dyDescent="0.25">
      <c r="B101" s="281"/>
      <c r="C101" s="271" t="s">
        <v>79</v>
      </c>
      <c r="D101" s="268" t="s">
        <v>691</v>
      </c>
      <c r="E101" s="271" t="s">
        <v>84</v>
      </c>
      <c r="F101" s="266"/>
      <c r="G101" s="282"/>
    </row>
    <row r="102" spans="2:7" x14ac:dyDescent="0.25">
      <c r="B102" s="281"/>
      <c r="C102" s="516" t="s">
        <v>179</v>
      </c>
      <c r="D102" s="268" t="s">
        <v>691</v>
      </c>
      <c r="E102" s="271" t="s">
        <v>246</v>
      </c>
      <c r="F102" s="266"/>
      <c r="G102" s="282"/>
    </row>
    <row r="103" spans="2:7" x14ac:dyDescent="0.25">
      <c r="B103" s="281"/>
      <c r="C103" s="517"/>
      <c r="D103" s="268" t="s">
        <v>692</v>
      </c>
      <c r="E103" s="271" t="s">
        <v>80</v>
      </c>
      <c r="F103" s="266"/>
      <c r="G103" s="282"/>
    </row>
    <row r="104" spans="2:7" x14ac:dyDescent="0.25">
      <c r="B104" s="281"/>
      <c r="C104" s="517"/>
      <c r="D104" s="268" t="s">
        <v>693</v>
      </c>
      <c r="E104" s="271" t="s">
        <v>3</v>
      </c>
      <c r="F104" s="266" t="s">
        <v>801</v>
      </c>
      <c r="G104" s="282"/>
    </row>
    <row r="105" spans="2:7" x14ac:dyDescent="0.25">
      <c r="B105" s="281"/>
      <c r="C105" s="517"/>
      <c r="D105" s="268" t="s">
        <v>694</v>
      </c>
      <c r="E105" s="271" t="s">
        <v>247</v>
      </c>
      <c r="F105" s="266"/>
      <c r="G105" s="282"/>
    </row>
    <row r="106" spans="2:7" x14ac:dyDescent="0.25">
      <c r="B106" s="281"/>
      <c r="C106" s="517"/>
      <c r="D106" s="268" t="s">
        <v>695</v>
      </c>
      <c r="E106" s="271" t="s">
        <v>233</v>
      </c>
      <c r="F106" s="266"/>
      <c r="G106" s="282"/>
    </row>
    <row r="107" spans="2:7" x14ac:dyDescent="0.25">
      <c r="B107" s="281"/>
      <c r="C107" s="517"/>
      <c r="D107" s="268" t="s">
        <v>696</v>
      </c>
      <c r="E107" s="271" t="s">
        <v>234</v>
      </c>
      <c r="F107" s="266"/>
      <c r="G107" s="282"/>
    </row>
    <row r="108" spans="2:7" x14ac:dyDescent="0.25">
      <c r="B108" s="281"/>
      <c r="C108" s="518"/>
      <c r="D108" s="268" t="s">
        <v>697</v>
      </c>
      <c r="E108" s="271" t="s">
        <v>240</v>
      </c>
      <c r="F108" s="266"/>
      <c r="G108" s="282"/>
    </row>
    <row r="109" spans="2:7" x14ac:dyDescent="0.25">
      <c r="B109" s="281"/>
      <c r="C109" s="516" t="s">
        <v>85</v>
      </c>
      <c r="D109" s="268" t="s">
        <v>691</v>
      </c>
      <c r="E109" s="271" t="s">
        <v>236</v>
      </c>
      <c r="F109" s="266"/>
      <c r="G109" s="282"/>
    </row>
    <row r="110" spans="2:7" x14ac:dyDescent="0.25">
      <c r="B110" s="281"/>
      <c r="C110" s="517"/>
      <c r="D110" s="268" t="s">
        <v>692</v>
      </c>
      <c r="E110" s="271" t="s">
        <v>802</v>
      </c>
      <c r="F110" s="266"/>
      <c r="G110" s="282"/>
    </row>
    <row r="111" spans="2:7" x14ac:dyDescent="0.25">
      <c r="B111" s="281"/>
      <c r="C111" s="518"/>
      <c r="D111" s="268" t="s">
        <v>693</v>
      </c>
      <c r="E111" s="271" t="s">
        <v>249</v>
      </c>
      <c r="F111" s="266"/>
      <c r="G111" s="282"/>
    </row>
    <row r="112" spans="2:7" x14ac:dyDescent="0.25">
      <c r="B112" s="281"/>
      <c r="C112" s="516" t="s">
        <v>81</v>
      </c>
      <c r="D112" s="268" t="s">
        <v>694</v>
      </c>
      <c r="E112" s="271" t="s">
        <v>250</v>
      </c>
      <c r="F112" s="266"/>
      <c r="G112" s="282"/>
    </row>
    <row r="113" spans="2:7" x14ac:dyDescent="0.25">
      <c r="B113" s="281"/>
      <c r="C113" s="518"/>
      <c r="D113" s="268" t="s">
        <v>695</v>
      </c>
      <c r="E113" s="271" t="s">
        <v>251</v>
      </c>
      <c r="F113" s="266"/>
      <c r="G113" s="282"/>
    </row>
    <row r="114" spans="2:7" x14ac:dyDescent="0.25">
      <c r="B114" s="281"/>
      <c r="C114" s="516" t="s">
        <v>82</v>
      </c>
      <c r="D114" s="268" t="s">
        <v>691</v>
      </c>
      <c r="E114" s="271" t="s">
        <v>252</v>
      </c>
      <c r="F114" s="266"/>
      <c r="G114" s="282"/>
    </row>
    <row r="115" spans="2:7" x14ac:dyDescent="0.25">
      <c r="B115" s="281"/>
      <c r="C115" s="517"/>
      <c r="D115" s="268" t="s">
        <v>692</v>
      </c>
      <c r="E115" s="271" t="s">
        <v>50</v>
      </c>
      <c r="F115" s="266" t="s">
        <v>788</v>
      </c>
      <c r="G115" s="282"/>
    </row>
    <row r="116" spans="2:7" x14ac:dyDescent="0.25">
      <c r="B116" s="281"/>
      <c r="C116" s="517"/>
      <c r="D116" s="268" t="s">
        <v>693</v>
      </c>
      <c r="E116" s="271" t="s">
        <v>253</v>
      </c>
      <c r="F116" s="266"/>
      <c r="G116" s="282"/>
    </row>
    <row r="117" spans="2:7" x14ac:dyDescent="0.25">
      <c r="B117" s="281"/>
      <c r="C117" s="517"/>
      <c r="D117" s="268" t="s">
        <v>694</v>
      </c>
      <c r="E117" s="271" t="s">
        <v>254</v>
      </c>
      <c r="F117" s="266"/>
      <c r="G117" s="282"/>
    </row>
    <row r="118" spans="2:7" x14ac:dyDescent="0.25">
      <c r="B118" s="281"/>
      <c r="C118" s="518"/>
      <c r="D118" s="268" t="s">
        <v>695</v>
      </c>
      <c r="E118" s="271" t="s">
        <v>255</v>
      </c>
      <c r="F118" s="266"/>
      <c r="G118" s="282"/>
    </row>
    <row r="119" spans="2:7" ht="19.5" x14ac:dyDescent="0.25">
      <c r="B119" s="281"/>
      <c r="C119" s="519" t="s">
        <v>664</v>
      </c>
      <c r="D119" s="520"/>
      <c r="E119" s="520"/>
      <c r="F119" s="521"/>
      <c r="G119" s="282"/>
    </row>
    <row r="120" spans="2:7" s="265" customFormat="1" x14ac:dyDescent="0.25">
      <c r="B120" s="287"/>
      <c r="C120" s="271"/>
      <c r="D120" s="268" t="s">
        <v>698</v>
      </c>
      <c r="E120" s="271" t="s">
        <v>731</v>
      </c>
      <c r="F120" s="267" t="s">
        <v>732</v>
      </c>
      <c r="G120" s="288"/>
    </row>
    <row r="121" spans="2:7" s="265" customFormat="1" x14ac:dyDescent="0.25">
      <c r="B121" s="287"/>
      <c r="C121" s="271"/>
      <c r="D121" s="268" t="s">
        <v>699</v>
      </c>
      <c r="E121" s="271" t="s">
        <v>733</v>
      </c>
      <c r="F121" s="267" t="s">
        <v>734</v>
      </c>
      <c r="G121" s="288"/>
    </row>
    <row r="122" spans="2:7" s="265" customFormat="1" x14ac:dyDescent="0.25">
      <c r="B122" s="287"/>
      <c r="C122" s="271"/>
      <c r="D122" s="295" t="s">
        <v>700</v>
      </c>
      <c r="E122" s="294" t="s">
        <v>124</v>
      </c>
      <c r="F122" s="267"/>
      <c r="G122" s="288"/>
    </row>
    <row r="123" spans="2:7" s="265" customFormat="1" x14ac:dyDescent="0.25">
      <c r="B123" s="287"/>
      <c r="C123" s="271"/>
      <c r="D123" s="268" t="s">
        <v>701</v>
      </c>
      <c r="E123" s="271" t="s">
        <v>735</v>
      </c>
      <c r="F123" s="267" t="s">
        <v>736</v>
      </c>
      <c r="G123" s="288"/>
    </row>
    <row r="124" spans="2:7" s="265" customFormat="1" x14ac:dyDescent="0.25">
      <c r="B124" s="287"/>
      <c r="C124" s="271"/>
      <c r="D124" s="268" t="s">
        <v>702</v>
      </c>
      <c r="E124" s="271" t="s">
        <v>737</v>
      </c>
      <c r="F124" s="267" t="s">
        <v>734</v>
      </c>
      <c r="G124" s="288"/>
    </row>
    <row r="125" spans="2:7" s="265" customFormat="1" x14ac:dyDescent="0.25">
      <c r="B125" s="287"/>
      <c r="C125" s="271"/>
      <c r="D125" s="295" t="s">
        <v>703</v>
      </c>
      <c r="E125" s="294" t="s">
        <v>126</v>
      </c>
      <c r="F125" s="267"/>
      <c r="G125" s="288"/>
    </row>
    <row r="126" spans="2:7" s="265" customFormat="1" x14ac:dyDescent="0.25">
      <c r="B126" s="287"/>
      <c r="C126" s="271"/>
      <c r="D126" s="268" t="s">
        <v>704</v>
      </c>
      <c r="E126" s="271" t="s">
        <v>738</v>
      </c>
      <c r="F126" s="267" t="s">
        <v>739</v>
      </c>
      <c r="G126" s="288"/>
    </row>
    <row r="127" spans="2:7" s="265" customFormat="1" x14ac:dyDescent="0.25">
      <c r="B127" s="287"/>
      <c r="C127" s="271"/>
      <c r="D127" s="268" t="s">
        <v>705</v>
      </c>
      <c r="E127" s="271" t="s">
        <v>740</v>
      </c>
      <c r="F127" s="267" t="s">
        <v>741</v>
      </c>
      <c r="G127" s="288"/>
    </row>
    <row r="128" spans="2:7" s="265" customFormat="1" x14ac:dyDescent="0.25">
      <c r="B128" s="287"/>
      <c r="C128" s="271"/>
      <c r="D128" s="295" t="s">
        <v>706</v>
      </c>
      <c r="E128" s="294" t="s">
        <v>37</v>
      </c>
      <c r="F128" s="267"/>
      <c r="G128" s="288"/>
    </row>
    <row r="129" spans="2:7" s="265" customFormat="1" x14ac:dyDescent="0.25">
      <c r="B129" s="287"/>
      <c r="C129" s="271"/>
      <c r="D129" s="268" t="s">
        <v>707</v>
      </c>
      <c r="E129" s="271" t="s">
        <v>742</v>
      </c>
      <c r="F129" s="267" t="s">
        <v>743</v>
      </c>
      <c r="G129" s="288"/>
    </row>
    <row r="130" spans="2:7" s="265" customFormat="1" x14ac:dyDescent="0.25">
      <c r="B130" s="287"/>
      <c r="C130" s="271"/>
      <c r="D130" s="268" t="s">
        <v>708</v>
      </c>
      <c r="E130" s="271" t="s">
        <v>744</v>
      </c>
      <c r="F130" s="267" t="s">
        <v>734</v>
      </c>
      <c r="G130" s="288"/>
    </row>
    <row r="131" spans="2:7" s="265" customFormat="1" x14ac:dyDescent="0.25">
      <c r="B131" s="287"/>
      <c r="C131" s="271"/>
      <c r="D131" s="295" t="s">
        <v>709</v>
      </c>
      <c r="E131" s="294" t="s">
        <v>131</v>
      </c>
      <c r="F131" s="267"/>
      <c r="G131" s="288"/>
    </row>
    <row r="132" spans="2:7" s="265" customFormat="1" x14ac:dyDescent="0.25">
      <c r="B132" s="287"/>
      <c r="C132" s="271"/>
      <c r="D132" s="268" t="s">
        <v>710</v>
      </c>
      <c r="E132" s="271" t="s">
        <v>745</v>
      </c>
      <c r="F132" s="267" t="s">
        <v>746</v>
      </c>
      <c r="G132" s="288"/>
    </row>
    <row r="133" spans="2:7" s="265" customFormat="1" x14ac:dyDescent="0.25">
      <c r="B133" s="287"/>
      <c r="C133" s="271"/>
      <c r="D133" s="268" t="s">
        <v>711</v>
      </c>
      <c r="E133" s="271" t="s">
        <v>747</v>
      </c>
      <c r="F133" s="267" t="s">
        <v>748</v>
      </c>
      <c r="G133" s="288"/>
    </row>
    <row r="134" spans="2:7" s="265" customFormat="1" x14ac:dyDescent="0.25">
      <c r="B134" s="287"/>
      <c r="C134" s="271"/>
      <c r="D134" s="295" t="s">
        <v>712</v>
      </c>
      <c r="E134" s="294" t="s">
        <v>132</v>
      </c>
      <c r="F134" s="267"/>
      <c r="G134" s="288"/>
    </row>
    <row r="135" spans="2:7" s="265" customFormat="1" x14ac:dyDescent="0.25">
      <c r="B135" s="287"/>
      <c r="C135" s="271"/>
      <c r="D135" s="268" t="s">
        <v>713</v>
      </c>
      <c r="E135" s="271" t="s">
        <v>749</v>
      </c>
      <c r="F135" s="267" t="s">
        <v>750</v>
      </c>
      <c r="G135" s="288"/>
    </row>
    <row r="136" spans="2:7" s="265" customFormat="1" x14ac:dyDescent="0.25">
      <c r="B136" s="287"/>
      <c r="C136" s="271"/>
      <c r="D136" s="268" t="s">
        <v>714</v>
      </c>
      <c r="E136" s="271" t="s">
        <v>751</v>
      </c>
      <c r="F136" s="267" t="s">
        <v>752</v>
      </c>
      <c r="G136" s="288"/>
    </row>
    <row r="137" spans="2:7" s="265" customFormat="1" x14ac:dyDescent="0.25">
      <c r="B137" s="287"/>
      <c r="C137" s="271"/>
      <c r="D137" s="295" t="s">
        <v>715</v>
      </c>
      <c r="E137" s="294" t="s">
        <v>135</v>
      </c>
      <c r="F137" s="267"/>
      <c r="G137" s="288"/>
    </row>
    <row r="138" spans="2:7" s="265" customFormat="1" x14ac:dyDescent="0.25">
      <c r="B138" s="287"/>
      <c r="C138" s="271"/>
      <c r="D138" s="268" t="s">
        <v>716</v>
      </c>
      <c r="E138" s="271" t="s">
        <v>753</v>
      </c>
      <c r="F138" s="267" t="s">
        <v>756</v>
      </c>
      <c r="G138" s="288"/>
    </row>
    <row r="139" spans="2:7" s="265" customFormat="1" x14ac:dyDescent="0.25">
      <c r="B139" s="287"/>
      <c r="C139" s="271"/>
      <c r="D139" s="268" t="s">
        <v>717</v>
      </c>
      <c r="E139" s="271" t="s">
        <v>754</v>
      </c>
      <c r="F139" s="267" t="s">
        <v>755</v>
      </c>
      <c r="G139" s="288"/>
    </row>
    <row r="140" spans="2:7" s="265" customFormat="1" x14ac:dyDescent="0.25">
      <c r="B140" s="287"/>
      <c r="C140" s="271"/>
      <c r="D140" s="295" t="s">
        <v>718</v>
      </c>
      <c r="E140" s="294" t="s">
        <v>136</v>
      </c>
      <c r="F140" s="267"/>
      <c r="G140" s="288"/>
    </row>
    <row r="141" spans="2:7" s="265" customFormat="1" x14ac:dyDescent="0.25">
      <c r="B141" s="287"/>
      <c r="C141" s="271"/>
      <c r="D141" s="268" t="s">
        <v>719</v>
      </c>
      <c r="E141" s="271" t="s">
        <v>758</v>
      </c>
      <c r="F141" s="267" t="s">
        <v>757</v>
      </c>
      <c r="G141" s="288"/>
    </row>
    <row r="142" spans="2:7" s="265" customFormat="1" x14ac:dyDescent="0.25">
      <c r="B142" s="287"/>
      <c r="C142" s="271"/>
      <c r="D142" s="268" t="s">
        <v>720</v>
      </c>
      <c r="E142" s="271" t="s">
        <v>759</v>
      </c>
      <c r="F142" s="267" t="s">
        <v>755</v>
      </c>
      <c r="G142" s="288"/>
    </row>
    <row r="143" spans="2:7" s="265" customFormat="1" x14ac:dyDescent="0.25">
      <c r="B143" s="287"/>
      <c r="C143" s="271"/>
      <c r="D143" s="295" t="s">
        <v>721</v>
      </c>
      <c r="E143" s="294" t="s">
        <v>138</v>
      </c>
      <c r="F143" s="267"/>
      <c r="G143" s="288"/>
    </row>
    <row r="144" spans="2:7" s="265" customFormat="1" x14ac:dyDescent="0.25">
      <c r="B144" s="287"/>
      <c r="C144" s="271"/>
      <c r="D144" s="268" t="s">
        <v>722</v>
      </c>
      <c r="E144" s="271" t="s">
        <v>760</v>
      </c>
      <c r="F144" s="267" t="s">
        <v>761</v>
      </c>
      <c r="G144" s="288"/>
    </row>
    <row r="145" spans="2:7" s="265" customFormat="1" x14ac:dyDescent="0.25">
      <c r="B145" s="287"/>
      <c r="C145" s="271"/>
      <c r="D145" s="268" t="s">
        <v>723</v>
      </c>
      <c r="E145" s="271" t="s">
        <v>762</v>
      </c>
      <c r="F145" s="267" t="s">
        <v>755</v>
      </c>
      <c r="G145" s="288"/>
    </row>
    <row r="146" spans="2:7" s="265" customFormat="1" x14ac:dyDescent="0.25">
      <c r="B146" s="287"/>
      <c r="C146" s="271"/>
      <c r="D146" s="295" t="s">
        <v>724</v>
      </c>
      <c r="E146" s="294" t="s">
        <v>141</v>
      </c>
      <c r="F146" s="267"/>
      <c r="G146" s="288"/>
    </row>
    <row r="147" spans="2:7" s="265" customFormat="1" x14ac:dyDescent="0.25">
      <c r="B147" s="287"/>
      <c r="C147" s="271"/>
      <c r="D147" s="268" t="s">
        <v>725</v>
      </c>
      <c r="E147" s="271" t="s">
        <v>760</v>
      </c>
      <c r="F147" s="267" t="s">
        <v>761</v>
      </c>
      <c r="G147" s="288"/>
    </row>
    <row r="148" spans="2:7" s="265" customFormat="1" x14ac:dyDescent="0.25">
      <c r="B148" s="287"/>
      <c r="C148" s="271"/>
      <c r="D148" s="268" t="s">
        <v>726</v>
      </c>
      <c r="E148" s="271" t="s">
        <v>38</v>
      </c>
      <c r="F148" s="267" t="s">
        <v>763</v>
      </c>
      <c r="G148" s="288"/>
    </row>
    <row r="149" spans="2:7" s="265" customFormat="1" x14ac:dyDescent="0.25">
      <c r="B149" s="287"/>
      <c r="C149" s="271"/>
      <c r="D149" s="295" t="s">
        <v>727</v>
      </c>
      <c r="E149" s="294" t="s">
        <v>143</v>
      </c>
      <c r="F149" s="267"/>
      <c r="G149" s="288"/>
    </row>
    <row r="150" spans="2:7" s="265" customFormat="1" x14ac:dyDescent="0.25">
      <c r="B150" s="287"/>
      <c r="C150" s="271"/>
      <c r="D150" s="268" t="s">
        <v>728</v>
      </c>
      <c r="E150" s="271" t="s">
        <v>764</v>
      </c>
      <c r="F150" s="267" t="s">
        <v>765</v>
      </c>
      <c r="G150" s="288"/>
    </row>
    <row r="151" spans="2:7" s="265" customFormat="1" x14ac:dyDescent="0.25">
      <c r="B151" s="287"/>
      <c r="C151" s="271"/>
      <c r="D151" s="268" t="s">
        <v>729</v>
      </c>
      <c r="E151" s="271" t="s">
        <v>766</v>
      </c>
      <c r="F151" s="267" t="s">
        <v>767</v>
      </c>
      <c r="G151" s="288"/>
    </row>
    <row r="152" spans="2:7" s="265" customFormat="1" x14ac:dyDescent="0.25">
      <c r="B152" s="287"/>
      <c r="C152" s="271"/>
      <c r="D152" s="295" t="s">
        <v>730</v>
      </c>
      <c r="E152" s="294" t="s">
        <v>144</v>
      </c>
      <c r="F152" s="267"/>
      <c r="G152" s="288"/>
    </row>
    <row r="153" spans="2:7" ht="9.75" customHeight="1" x14ac:dyDescent="0.25">
      <c r="B153" s="289"/>
      <c r="C153" s="272"/>
      <c r="D153" s="290"/>
      <c r="E153" s="291"/>
      <c r="F153" s="291"/>
      <c r="G153" s="292"/>
    </row>
  </sheetData>
  <mergeCells count="29">
    <mergeCell ref="C3:F3"/>
    <mergeCell ref="C5:F5"/>
    <mergeCell ref="C6:C9"/>
    <mergeCell ref="C10:C14"/>
    <mergeCell ref="C16:C22"/>
    <mergeCell ref="C23:C25"/>
    <mergeCell ref="C26:C27"/>
    <mergeCell ref="C28:C32"/>
    <mergeCell ref="C33:C35"/>
    <mergeCell ref="C36:F36"/>
    <mergeCell ref="C62:F62"/>
    <mergeCell ref="C91:F91"/>
    <mergeCell ref="C37:C41"/>
    <mergeCell ref="C42:C46"/>
    <mergeCell ref="C48:C56"/>
    <mergeCell ref="C57:C59"/>
    <mergeCell ref="C60:C61"/>
    <mergeCell ref="C63:C66"/>
    <mergeCell ref="C67:C71"/>
    <mergeCell ref="C73:C81"/>
    <mergeCell ref="C82:C84"/>
    <mergeCell ref="C85:C90"/>
    <mergeCell ref="C114:C118"/>
    <mergeCell ref="C119:F119"/>
    <mergeCell ref="C92:C95"/>
    <mergeCell ref="C96:C100"/>
    <mergeCell ref="C102:C108"/>
    <mergeCell ref="C109:C111"/>
    <mergeCell ref="C112:C113"/>
  </mergeCells>
  <phoneticPr fontId="20" type="noConversion"/>
  <pageMargins left="0.2" right="0" top="0.25" bottom="0" header="0.3" footer="0.3"/>
  <pageSetup scale="36" fitToHeight="0" orientation="portrait" r:id="rId1"/>
  <rowBreaks count="1" manualBreakCount="1">
    <brk id="90" min="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  <pageSetUpPr fitToPage="1"/>
  </sheetPr>
  <dimension ref="A1:AI158"/>
  <sheetViews>
    <sheetView showGridLines="0" view="pageBreakPreview" zoomScale="60" zoomScaleNormal="55" workbookViewId="0">
      <pane xSplit="2" ySplit="3" topLeftCell="C133" activePane="bottomRight" state="frozen"/>
      <selection activeCell="L170" sqref="L170"/>
      <selection pane="topRight" activeCell="L170" sqref="L170"/>
      <selection pane="bottomLeft" activeCell="L170" sqref="L170"/>
      <selection pane="bottomRight" activeCell="M157" sqref="M157"/>
    </sheetView>
  </sheetViews>
  <sheetFormatPr defaultColWidth="0" defaultRowHeight="23.25" zeroHeight="1" x14ac:dyDescent="0.35"/>
  <cols>
    <col min="1" max="1" width="13.7109375" style="24" customWidth="1"/>
    <col min="2" max="4" width="22.85546875" style="24" customWidth="1"/>
    <col min="5" max="6" width="16" style="24" customWidth="1"/>
    <col min="7" max="8" width="18.140625" style="24" customWidth="1"/>
    <col min="9" max="9" width="22.5703125" style="24" customWidth="1"/>
    <col min="10" max="10" width="19.5703125" style="24" customWidth="1"/>
    <col min="11" max="11" width="25.28515625" style="24" customWidth="1"/>
    <col min="12" max="12" width="14.7109375" style="24" customWidth="1"/>
    <col min="13" max="13" width="15" style="24" customWidth="1"/>
    <col min="14" max="14" width="16" style="24" customWidth="1"/>
    <col min="15" max="15" width="19.42578125" style="24" customWidth="1"/>
    <col min="16" max="16" width="15.28515625" style="24" customWidth="1"/>
    <col min="17" max="17" width="18.28515625" style="24" customWidth="1"/>
    <col min="18" max="18" width="26" style="24" customWidth="1"/>
    <col min="19" max="20" width="17.42578125" style="24" customWidth="1"/>
    <col min="21" max="21" width="19.5703125" style="24" customWidth="1"/>
    <col min="22" max="23" width="23" style="24" customWidth="1"/>
    <col min="24" max="24" width="31.28515625" style="24" customWidth="1"/>
    <col min="25" max="25" width="25.140625" style="24" customWidth="1"/>
    <col min="26" max="27" width="18.85546875" style="24" customWidth="1"/>
    <col min="28" max="29" width="19.85546875" style="34" customWidth="1"/>
    <col min="30" max="30" width="23" style="34" customWidth="1"/>
    <col min="31" max="33" width="16.140625" style="34" customWidth="1"/>
    <col min="34" max="34" width="3.7109375" style="21" customWidth="1"/>
    <col min="35" max="35" width="0" style="21" hidden="1" customWidth="1"/>
    <col min="36" max="16384" width="9.140625" style="21" hidden="1"/>
  </cols>
  <sheetData>
    <row r="1" spans="1:33" s="35" customFormat="1" ht="56.25" customHeight="1" x14ac:dyDescent="0.25">
      <c r="A1" s="534" t="s">
        <v>170</v>
      </c>
      <c r="B1" s="535"/>
      <c r="C1" s="536" t="s">
        <v>83</v>
      </c>
      <c r="D1" s="536"/>
      <c r="E1" s="536"/>
      <c r="F1" s="536"/>
      <c r="G1" s="536"/>
      <c r="H1" s="537"/>
      <c r="I1" s="538" t="s">
        <v>175</v>
      </c>
      <c r="J1" s="538"/>
      <c r="K1" s="538"/>
      <c r="L1" s="538"/>
      <c r="M1" s="538"/>
      <c r="N1" s="235" t="s">
        <v>79</v>
      </c>
      <c r="O1" s="538" t="s">
        <v>176</v>
      </c>
      <c r="P1" s="538"/>
      <c r="Q1" s="538"/>
      <c r="R1" s="538"/>
      <c r="S1" s="538"/>
      <c r="T1" s="538"/>
      <c r="U1" s="538" t="s">
        <v>85</v>
      </c>
      <c r="V1" s="538"/>
      <c r="W1" s="538"/>
      <c r="X1" s="538" t="s">
        <v>81</v>
      </c>
      <c r="Y1" s="538"/>
      <c r="Z1" s="538" t="s">
        <v>82</v>
      </c>
      <c r="AA1" s="538"/>
      <c r="AB1" s="538"/>
      <c r="AC1" s="538"/>
      <c r="AD1" s="538"/>
      <c r="AE1" s="538" t="s">
        <v>90</v>
      </c>
      <c r="AF1" s="538"/>
      <c r="AG1" s="538"/>
    </row>
    <row r="2" spans="1:33" s="214" customFormat="1" ht="32.25" customHeight="1" x14ac:dyDescent="0.25">
      <c r="A2" s="528" t="s">
        <v>180</v>
      </c>
      <c r="B2" s="528"/>
      <c r="C2" s="215" t="s">
        <v>262</v>
      </c>
      <c r="D2" s="215" t="s">
        <v>263</v>
      </c>
      <c r="E2" s="215" t="s">
        <v>264</v>
      </c>
      <c r="F2" s="215" t="s">
        <v>265</v>
      </c>
      <c r="G2" s="215" t="s">
        <v>266</v>
      </c>
      <c r="H2" s="215" t="s">
        <v>267</v>
      </c>
      <c r="I2" s="215" t="s">
        <v>923</v>
      </c>
      <c r="J2" s="215" t="s">
        <v>924</v>
      </c>
      <c r="K2" s="215" t="s">
        <v>925</v>
      </c>
      <c r="L2" s="215" t="s">
        <v>926</v>
      </c>
      <c r="M2" s="215" t="s">
        <v>927</v>
      </c>
      <c r="N2" s="215" t="s">
        <v>928</v>
      </c>
      <c r="O2" s="215" t="s">
        <v>936</v>
      </c>
      <c r="P2" s="215" t="s">
        <v>929</v>
      </c>
      <c r="Q2" s="215" t="s">
        <v>930</v>
      </c>
      <c r="R2" s="215" t="s">
        <v>931</v>
      </c>
      <c r="S2" s="215" t="s">
        <v>932</v>
      </c>
      <c r="T2" s="215" t="s">
        <v>933</v>
      </c>
      <c r="U2" s="215" t="s">
        <v>937</v>
      </c>
      <c r="V2" s="215" t="s">
        <v>938</v>
      </c>
      <c r="W2" s="215" t="s">
        <v>939</v>
      </c>
      <c r="X2" s="215" t="s">
        <v>940</v>
      </c>
      <c r="Y2" s="215" t="s">
        <v>941</v>
      </c>
      <c r="Z2" s="215" t="s">
        <v>942</v>
      </c>
      <c r="AA2" s="215" t="s">
        <v>943</v>
      </c>
      <c r="AB2" s="215" t="s">
        <v>944</v>
      </c>
      <c r="AC2" s="215" t="s">
        <v>945</v>
      </c>
      <c r="AD2" s="215" t="s">
        <v>946</v>
      </c>
      <c r="AE2" s="215" t="s">
        <v>947</v>
      </c>
      <c r="AF2" s="215" t="s">
        <v>948</v>
      </c>
      <c r="AG2" s="215" t="s">
        <v>949</v>
      </c>
    </row>
    <row r="3" spans="1:33" s="23" customFormat="1" ht="141.75" customHeight="1" x14ac:dyDescent="0.25">
      <c r="A3" s="233" t="s">
        <v>313</v>
      </c>
      <c r="B3" s="234" t="s">
        <v>164</v>
      </c>
      <c r="C3" s="236" t="s">
        <v>901</v>
      </c>
      <c r="D3" s="236" t="s">
        <v>902</v>
      </c>
      <c r="E3" s="236" t="s">
        <v>242</v>
      </c>
      <c r="F3" s="236" t="s">
        <v>71</v>
      </c>
      <c r="G3" s="236" t="s">
        <v>70</v>
      </c>
      <c r="H3" s="236" t="s">
        <v>53</v>
      </c>
      <c r="I3" s="236" t="s">
        <v>903</v>
      </c>
      <c r="J3" s="236" t="s">
        <v>904</v>
      </c>
      <c r="K3" s="236" t="s">
        <v>987</v>
      </c>
      <c r="L3" s="236" t="s">
        <v>78</v>
      </c>
      <c r="M3" s="236" t="s">
        <v>7</v>
      </c>
      <c r="N3" s="236" t="s">
        <v>905</v>
      </c>
      <c r="O3" s="236" t="s">
        <v>906</v>
      </c>
      <c r="P3" s="236" t="s">
        <v>907</v>
      </c>
      <c r="Q3" s="236" t="s">
        <v>3</v>
      </c>
      <c r="R3" s="236" t="s">
        <v>1203</v>
      </c>
      <c r="S3" s="236" t="s">
        <v>970</v>
      </c>
      <c r="T3" s="236" t="s">
        <v>240</v>
      </c>
      <c r="U3" s="236" t="s">
        <v>909</v>
      </c>
      <c r="V3" s="236" t="s">
        <v>950</v>
      </c>
      <c r="W3" s="236" t="s">
        <v>951</v>
      </c>
      <c r="X3" s="236" t="s">
        <v>910</v>
      </c>
      <c r="Y3" s="236" t="s">
        <v>911</v>
      </c>
      <c r="Z3" s="236" t="s">
        <v>912</v>
      </c>
      <c r="AA3" s="236" t="s">
        <v>50</v>
      </c>
      <c r="AB3" s="236" t="s">
        <v>952</v>
      </c>
      <c r="AC3" s="236" t="s">
        <v>913</v>
      </c>
      <c r="AD3" s="236" t="s">
        <v>953</v>
      </c>
      <c r="AE3" s="236" t="s">
        <v>86</v>
      </c>
      <c r="AF3" s="236" t="s">
        <v>87</v>
      </c>
      <c r="AG3" s="236" t="s">
        <v>88</v>
      </c>
    </row>
    <row r="4" spans="1:33" s="22" customFormat="1" ht="18" x14ac:dyDescent="0.25">
      <c r="A4" s="243">
        <v>1</v>
      </c>
      <c r="B4" s="244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</row>
    <row r="5" spans="1:33" s="22" customFormat="1" ht="18" x14ac:dyDescent="0.25">
      <c r="A5" s="243">
        <f>A4+1</f>
        <v>2</v>
      </c>
      <c r="B5" s="244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</row>
    <row r="6" spans="1:33" s="22" customFormat="1" ht="18" x14ac:dyDescent="0.25">
      <c r="A6" s="243">
        <f t="shared" ref="A6:A69" si="0">A5+1</f>
        <v>3</v>
      </c>
      <c r="B6" s="244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</row>
    <row r="7" spans="1:33" s="22" customFormat="1" ht="18" x14ac:dyDescent="0.25">
      <c r="A7" s="243">
        <f t="shared" si="0"/>
        <v>4</v>
      </c>
      <c r="B7" s="244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</row>
    <row r="8" spans="1:33" s="22" customFormat="1" ht="18" x14ac:dyDescent="0.25">
      <c r="A8" s="243">
        <f t="shared" si="0"/>
        <v>5</v>
      </c>
      <c r="B8" s="244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</row>
    <row r="9" spans="1:33" s="22" customFormat="1" ht="18" x14ac:dyDescent="0.25">
      <c r="A9" s="243">
        <f t="shared" si="0"/>
        <v>6</v>
      </c>
      <c r="B9" s="244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399"/>
      <c r="AF9" s="399"/>
      <c r="AG9" s="399"/>
    </row>
    <row r="10" spans="1:33" s="22" customFormat="1" ht="18" x14ac:dyDescent="0.25">
      <c r="A10" s="243">
        <f t="shared" si="0"/>
        <v>7</v>
      </c>
      <c r="B10" s="244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</row>
    <row r="11" spans="1:33" s="22" customFormat="1" ht="18" x14ac:dyDescent="0.25">
      <c r="A11" s="243">
        <f t="shared" si="0"/>
        <v>8</v>
      </c>
      <c r="B11" s="244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</row>
    <row r="12" spans="1:33" s="22" customFormat="1" ht="18" x14ac:dyDescent="0.25">
      <c r="A12" s="243">
        <f t="shared" si="0"/>
        <v>9</v>
      </c>
      <c r="B12" s="244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</row>
    <row r="13" spans="1:33" s="22" customFormat="1" ht="18" x14ac:dyDescent="0.25">
      <c r="A13" s="243">
        <f t="shared" si="0"/>
        <v>10</v>
      </c>
      <c r="B13" s="244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</row>
    <row r="14" spans="1:33" s="22" customFormat="1" ht="18" x14ac:dyDescent="0.25">
      <c r="A14" s="243">
        <f t="shared" si="0"/>
        <v>11</v>
      </c>
      <c r="B14" s="244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</row>
    <row r="15" spans="1:33" s="22" customFormat="1" ht="18" x14ac:dyDescent="0.25">
      <c r="A15" s="243">
        <f t="shared" si="0"/>
        <v>12</v>
      </c>
      <c r="B15" s="244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</row>
    <row r="16" spans="1:33" s="22" customFormat="1" ht="18" x14ac:dyDescent="0.25">
      <c r="A16" s="243">
        <f t="shared" si="0"/>
        <v>13</v>
      </c>
      <c r="B16" s="244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</row>
    <row r="17" spans="1:33" s="22" customFormat="1" ht="18" x14ac:dyDescent="0.25">
      <c r="A17" s="243">
        <f t="shared" si="0"/>
        <v>14</v>
      </c>
      <c r="B17" s="244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</row>
    <row r="18" spans="1:33" s="22" customFormat="1" ht="18" x14ac:dyDescent="0.25">
      <c r="A18" s="243">
        <f t="shared" si="0"/>
        <v>15</v>
      </c>
      <c r="B18" s="244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</row>
    <row r="19" spans="1:33" s="22" customFormat="1" ht="18" x14ac:dyDescent="0.25">
      <c r="A19" s="243">
        <f t="shared" si="0"/>
        <v>16</v>
      </c>
      <c r="B19" s="244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</row>
    <row r="20" spans="1:33" s="22" customFormat="1" ht="18" x14ac:dyDescent="0.25">
      <c r="A20" s="243">
        <f t="shared" si="0"/>
        <v>17</v>
      </c>
      <c r="B20" s="244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</row>
    <row r="21" spans="1:33" s="22" customFormat="1" ht="18" x14ac:dyDescent="0.25">
      <c r="A21" s="243">
        <f t="shared" si="0"/>
        <v>18</v>
      </c>
      <c r="B21" s="244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</row>
    <row r="22" spans="1:33" s="22" customFormat="1" ht="18" x14ac:dyDescent="0.25">
      <c r="A22" s="243">
        <f t="shared" si="0"/>
        <v>19</v>
      </c>
      <c r="B22" s="244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</row>
    <row r="23" spans="1:33" s="22" customFormat="1" ht="18" x14ac:dyDescent="0.25">
      <c r="A23" s="243">
        <f t="shared" si="0"/>
        <v>20</v>
      </c>
      <c r="B23" s="244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F23" s="399"/>
      <c r="AG23" s="399"/>
    </row>
    <row r="24" spans="1:33" s="22" customFormat="1" ht="18" x14ac:dyDescent="0.25">
      <c r="A24" s="243">
        <f t="shared" si="0"/>
        <v>21</v>
      </c>
      <c r="B24" s="244"/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</row>
    <row r="25" spans="1:33" s="22" customFormat="1" ht="18" x14ac:dyDescent="0.25">
      <c r="A25" s="243">
        <f t="shared" si="0"/>
        <v>22</v>
      </c>
      <c r="B25" s="244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</row>
    <row r="26" spans="1:33" s="22" customFormat="1" ht="18" x14ac:dyDescent="0.25">
      <c r="A26" s="243">
        <f t="shared" si="0"/>
        <v>23</v>
      </c>
      <c r="B26" s="244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399"/>
    </row>
    <row r="27" spans="1:33" s="22" customFormat="1" ht="18" x14ac:dyDescent="0.25">
      <c r="A27" s="243">
        <f t="shared" si="0"/>
        <v>24</v>
      </c>
      <c r="B27" s="244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9"/>
    </row>
    <row r="28" spans="1:33" s="22" customFormat="1" ht="18" x14ac:dyDescent="0.25">
      <c r="A28" s="243">
        <f t="shared" si="0"/>
        <v>25</v>
      </c>
      <c r="B28" s="244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</row>
    <row r="29" spans="1:33" s="22" customFormat="1" ht="18" x14ac:dyDescent="0.25">
      <c r="A29" s="243">
        <f t="shared" si="0"/>
        <v>26</v>
      </c>
      <c r="B29" s="244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</row>
    <row r="30" spans="1:33" s="22" customFormat="1" ht="18" x14ac:dyDescent="0.25">
      <c r="A30" s="243">
        <f t="shared" si="0"/>
        <v>27</v>
      </c>
      <c r="B30" s="244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</row>
    <row r="31" spans="1:33" s="22" customFormat="1" ht="18" x14ac:dyDescent="0.25">
      <c r="A31" s="243">
        <f t="shared" si="0"/>
        <v>28</v>
      </c>
      <c r="B31" s="244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</row>
    <row r="32" spans="1:33" s="22" customFormat="1" ht="18" x14ac:dyDescent="0.25">
      <c r="A32" s="243">
        <f t="shared" si="0"/>
        <v>29</v>
      </c>
      <c r="B32" s="244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</row>
    <row r="33" spans="1:33" s="22" customFormat="1" ht="18" x14ac:dyDescent="0.25">
      <c r="A33" s="243">
        <f t="shared" si="0"/>
        <v>30</v>
      </c>
      <c r="B33" s="244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</row>
    <row r="34" spans="1:33" s="22" customFormat="1" ht="18" x14ac:dyDescent="0.25">
      <c r="A34" s="243">
        <f t="shared" si="0"/>
        <v>31</v>
      </c>
      <c r="B34" s="244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</row>
    <row r="35" spans="1:33" s="22" customFormat="1" ht="18" x14ac:dyDescent="0.25">
      <c r="A35" s="243">
        <f t="shared" si="0"/>
        <v>32</v>
      </c>
      <c r="B35" s="244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</row>
    <row r="36" spans="1:33" s="22" customFormat="1" ht="18" x14ac:dyDescent="0.25">
      <c r="A36" s="243">
        <f t="shared" si="0"/>
        <v>33</v>
      </c>
      <c r="B36" s="244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</row>
    <row r="37" spans="1:33" s="22" customFormat="1" ht="18" x14ac:dyDescent="0.25">
      <c r="A37" s="243">
        <f t="shared" si="0"/>
        <v>34</v>
      </c>
      <c r="B37" s="244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</row>
    <row r="38" spans="1:33" s="22" customFormat="1" ht="18" x14ac:dyDescent="0.25">
      <c r="A38" s="243">
        <f t="shared" si="0"/>
        <v>35</v>
      </c>
      <c r="B38" s="244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</row>
    <row r="39" spans="1:33" s="22" customFormat="1" ht="18" x14ac:dyDescent="0.25">
      <c r="A39" s="243">
        <f t="shared" si="0"/>
        <v>36</v>
      </c>
      <c r="B39" s="244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</row>
    <row r="40" spans="1:33" s="22" customFormat="1" ht="18" x14ac:dyDescent="0.25">
      <c r="A40" s="243">
        <f t="shared" si="0"/>
        <v>37</v>
      </c>
      <c r="B40" s="244"/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</row>
    <row r="41" spans="1:33" s="22" customFormat="1" ht="18" x14ac:dyDescent="0.25">
      <c r="A41" s="243">
        <f t="shared" si="0"/>
        <v>38</v>
      </c>
      <c r="B41" s="244"/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</row>
    <row r="42" spans="1:33" s="22" customFormat="1" ht="18" x14ac:dyDescent="0.25">
      <c r="A42" s="243">
        <f t="shared" si="0"/>
        <v>39</v>
      </c>
      <c r="B42" s="244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</row>
    <row r="43" spans="1:33" s="22" customFormat="1" ht="18" x14ac:dyDescent="0.25">
      <c r="A43" s="243">
        <f t="shared" si="0"/>
        <v>40</v>
      </c>
      <c r="B43" s="244"/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9"/>
    </row>
    <row r="44" spans="1:33" s="22" customFormat="1" ht="18" x14ac:dyDescent="0.25">
      <c r="A44" s="243">
        <f t="shared" si="0"/>
        <v>41</v>
      </c>
      <c r="B44" s="244"/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9"/>
    </row>
    <row r="45" spans="1:33" s="22" customFormat="1" ht="18" x14ac:dyDescent="0.25">
      <c r="A45" s="243">
        <f t="shared" si="0"/>
        <v>42</v>
      </c>
      <c r="B45" s="244"/>
      <c r="C45" s="399"/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</row>
    <row r="46" spans="1:33" s="22" customFormat="1" ht="18" x14ac:dyDescent="0.25">
      <c r="A46" s="243">
        <f t="shared" si="0"/>
        <v>43</v>
      </c>
      <c r="B46" s="244"/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9"/>
    </row>
    <row r="47" spans="1:33" s="22" customFormat="1" ht="18" x14ac:dyDescent="0.25">
      <c r="A47" s="243">
        <f t="shared" si="0"/>
        <v>44</v>
      </c>
      <c r="B47" s="244"/>
      <c r="C47" s="399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9"/>
    </row>
    <row r="48" spans="1:33" s="22" customFormat="1" ht="18" x14ac:dyDescent="0.25">
      <c r="A48" s="243">
        <f t="shared" si="0"/>
        <v>45</v>
      </c>
      <c r="B48" s="244"/>
      <c r="C48" s="399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9"/>
    </row>
    <row r="49" spans="1:33" s="22" customFormat="1" ht="18" x14ac:dyDescent="0.25">
      <c r="A49" s="243">
        <f t="shared" si="0"/>
        <v>46</v>
      </c>
      <c r="B49" s="244"/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</row>
    <row r="50" spans="1:33" s="22" customFormat="1" ht="18" x14ac:dyDescent="0.25">
      <c r="A50" s="243">
        <f t="shared" si="0"/>
        <v>47</v>
      </c>
      <c r="B50" s="244"/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</row>
    <row r="51" spans="1:33" s="22" customFormat="1" ht="18" x14ac:dyDescent="0.25">
      <c r="A51" s="243">
        <f t="shared" si="0"/>
        <v>48</v>
      </c>
      <c r="B51" s="244"/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</row>
    <row r="52" spans="1:33" s="22" customFormat="1" ht="18" x14ac:dyDescent="0.25">
      <c r="A52" s="243">
        <f t="shared" si="0"/>
        <v>49</v>
      </c>
      <c r="B52" s="244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</row>
    <row r="53" spans="1:33" s="22" customFormat="1" ht="18" x14ac:dyDescent="0.25">
      <c r="A53" s="243">
        <f t="shared" si="0"/>
        <v>50</v>
      </c>
      <c r="B53" s="244"/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</row>
    <row r="54" spans="1:33" s="22" customFormat="1" ht="18" x14ac:dyDescent="0.25">
      <c r="A54" s="243">
        <f t="shared" si="0"/>
        <v>51</v>
      </c>
      <c r="B54" s="244"/>
      <c r="C54" s="399"/>
      <c r="D54" s="399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9"/>
    </row>
    <row r="55" spans="1:33" s="22" customFormat="1" ht="18" x14ac:dyDescent="0.25">
      <c r="A55" s="243">
        <f t="shared" si="0"/>
        <v>52</v>
      </c>
      <c r="B55" s="244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</row>
    <row r="56" spans="1:33" s="22" customFormat="1" ht="18" x14ac:dyDescent="0.25">
      <c r="A56" s="243">
        <f t="shared" si="0"/>
        <v>53</v>
      </c>
      <c r="B56" s="244"/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399"/>
      <c r="AB56" s="399"/>
      <c r="AC56" s="399"/>
      <c r="AD56" s="399"/>
      <c r="AE56" s="399"/>
      <c r="AF56" s="399"/>
      <c r="AG56" s="399"/>
    </row>
    <row r="57" spans="1:33" s="22" customFormat="1" ht="18" x14ac:dyDescent="0.25">
      <c r="A57" s="243">
        <f t="shared" si="0"/>
        <v>54</v>
      </c>
      <c r="B57" s="244"/>
      <c r="C57" s="399"/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9"/>
    </row>
    <row r="58" spans="1:33" s="22" customFormat="1" ht="18" x14ac:dyDescent="0.25">
      <c r="A58" s="243">
        <f t="shared" si="0"/>
        <v>55</v>
      </c>
      <c r="B58" s="244"/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9"/>
    </row>
    <row r="59" spans="1:33" s="22" customFormat="1" ht="18" x14ac:dyDescent="0.25">
      <c r="A59" s="243">
        <f t="shared" si="0"/>
        <v>56</v>
      </c>
      <c r="B59" s="244"/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9"/>
    </row>
    <row r="60" spans="1:33" s="22" customFormat="1" ht="18" x14ac:dyDescent="0.25">
      <c r="A60" s="243">
        <f t="shared" si="0"/>
        <v>57</v>
      </c>
      <c r="B60" s="244"/>
      <c r="C60" s="399"/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9"/>
    </row>
    <row r="61" spans="1:33" s="22" customFormat="1" ht="18" x14ac:dyDescent="0.25">
      <c r="A61" s="243">
        <f t="shared" si="0"/>
        <v>58</v>
      </c>
      <c r="B61" s="244"/>
      <c r="C61" s="399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9"/>
    </row>
    <row r="62" spans="1:33" s="22" customFormat="1" ht="18" x14ac:dyDescent="0.25">
      <c r="A62" s="243">
        <f t="shared" si="0"/>
        <v>59</v>
      </c>
      <c r="B62" s="244"/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9"/>
    </row>
    <row r="63" spans="1:33" s="22" customFormat="1" ht="18" x14ac:dyDescent="0.25">
      <c r="A63" s="243">
        <f t="shared" si="0"/>
        <v>60</v>
      </c>
      <c r="B63" s="244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</row>
    <row r="64" spans="1:33" s="22" customFormat="1" ht="18" x14ac:dyDescent="0.25">
      <c r="A64" s="243">
        <f t="shared" si="0"/>
        <v>61</v>
      </c>
      <c r="B64" s="244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9"/>
      <c r="AF64" s="399"/>
      <c r="AG64" s="399"/>
    </row>
    <row r="65" spans="1:33" s="22" customFormat="1" ht="18" x14ac:dyDescent="0.25">
      <c r="A65" s="243">
        <f t="shared" si="0"/>
        <v>62</v>
      </c>
      <c r="B65" s="244"/>
      <c r="C65" s="399"/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  <c r="AF65" s="399"/>
      <c r="AG65" s="399"/>
    </row>
    <row r="66" spans="1:33" s="22" customFormat="1" ht="18" x14ac:dyDescent="0.25">
      <c r="A66" s="243">
        <f t="shared" si="0"/>
        <v>63</v>
      </c>
      <c r="B66" s="244"/>
      <c r="C66" s="399"/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9"/>
      <c r="AF66" s="399"/>
      <c r="AG66" s="399"/>
    </row>
    <row r="67" spans="1:33" s="22" customFormat="1" ht="18" x14ac:dyDescent="0.25">
      <c r="A67" s="243">
        <f t="shared" si="0"/>
        <v>64</v>
      </c>
      <c r="B67" s="244"/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  <c r="AC67" s="399"/>
      <c r="AD67" s="399"/>
      <c r="AE67" s="399"/>
      <c r="AF67" s="399"/>
      <c r="AG67" s="399"/>
    </row>
    <row r="68" spans="1:33" s="22" customFormat="1" ht="18" x14ac:dyDescent="0.25">
      <c r="A68" s="243">
        <f t="shared" si="0"/>
        <v>65</v>
      </c>
      <c r="B68" s="244"/>
      <c r="C68" s="399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399"/>
    </row>
    <row r="69" spans="1:33" s="22" customFormat="1" ht="18" x14ac:dyDescent="0.25">
      <c r="A69" s="243">
        <f t="shared" si="0"/>
        <v>66</v>
      </c>
      <c r="B69" s="244"/>
      <c r="C69" s="399"/>
      <c r="D69" s="399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</row>
    <row r="70" spans="1:33" s="22" customFormat="1" ht="18" x14ac:dyDescent="0.25">
      <c r="A70" s="243">
        <f t="shared" ref="A70:A133" si="1">A69+1</f>
        <v>67</v>
      </c>
      <c r="B70" s="244"/>
      <c r="C70" s="399"/>
      <c r="D70" s="399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9"/>
    </row>
    <row r="71" spans="1:33" s="22" customFormat="1" ht="18" x14ac:dyDescent="0.25">
      <c r="A71" s="243">
        <f t="shared" si="1"/>
        <v>68</v>
      </c>
      <c r="B71" s="244"/>
      <c r="C71" s="399"/>
      <c r="D71" s="399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399"/>
      <c r="AC71" s="399"/>
      <c r="AD71" s="399"/>
      <c r="AE71" s="399"/>
      <c r="AF71" s="399"/>
      <c r="AG71" s="399"/>
    </row>
    <row r="72" spans="1:33" s="22" customFormat="1" ht="18" x14ac:dyDescent="0.25">
      <c r="A72" s="243">
        <f t="shared" si="1"/>
        <v>69</v>
      </c>
      <c r="B72" s="244"/>
      <c r="C72" s="399"/>
      <c r="D72" s="399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399"/>
      <c r="AF72" s="399"/>
      <c r="AG72" s="399"/>
    </row>
    <row r="73" spans="1:33" s="22" customFormat="1" ht="18" x14ac:dyDescent="0.25">
      <c r="A73" s="243">
        <f t="shared" si="1"/>
        <v>70</v>
      </c>
      <c r="B73" s="244"/>
      <c r="C73" s="399"/>
      <c r="D73" s="399"/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399"/>
    </row>
    <row r="74" spans="1:33" s="22" customFormat="1" ht="18" x14ac:dyDescent="0.25">
      <c r="A74" s="243">
        <f t="shared" si="1"/>
        <v>71</v>
      </c>
      <c r="B74" s="244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Q74" s="399"/>
      <c r="R74" s="399"/>
      <c r="S74" s="399"/>
      <c r="T74" s="399"/>
      <c r="U74" s="399"/>
      <c r="V74" s="399"/>
      <c r="W74" s="399"/>
      <c r="X74" s="399"/>
      <c r="Y74" s="399"/>
      <c r="Z74" s="399"/>
      <c r="AA74" s="399"/>
      <c r="AB74" s="399"/>
      <c r="AC74" s="399"/>
      <c r="AD74" s="399"/>
      <c r="AE74" s="399"/>
      <c r="AF74" s="399"/>
      <c r="AG74" s="399"/>
    </row>
    <row r="75" spans="1:33" s="22" customFormat="1" ht="18" x14ac:dyDescent="0.25">
      <c r="A75" s="243">
        <f t="shared" si="1"/>
        <v>72</v>
      </c>
      <c r="B75" s="244"/>
      <c r="C75" s="399"/>
      <c r="D75" s="399"/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399"/>
      <c r="AB75" s="399"/>
      <c r="AC75" s="399"/>
      <c r="AD75" s="399"/>
      <c r="AE75" s="399"/>
      <c r="AF75" s="399"/>
      <c r="AG75" s="399"/>
    </row>
    <row r="76" spans="1:33" s="22" customFormat="1" ht="18" x14ac:dyDescent="0.25">
      <c r="A76" s="243">
        <f t="shared" si="1"/>
        <v>73</v>
      </c>
      <c r="B76" s="244"/>
      <c r="C76" s="399"/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  <c r="AB76" s="399"/>
      <c r="AC76" s="399"/>
      <c r="AD76" s="399"/>
      <c r="AE76" s="399"/>
      <c r="AF76" s="399"/>
      <c r="AG76" s="399"/>
    </row>
    <row r="77" spans="1:33" s="22" customFormat="1" ht="18" x14ac:dyDescent="0.25">
      <c r="A77" s="243">
        <f t="shared" si="1"/>
        <v>74</v>
      </c>
      <c r="B77" s="244"/>
      <c r="C77" s="399"/>
      <c r="D77" s="399"/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  <c r="AG77" s="399"/>
    </row>
    <row r="78" spans="1:33" s="22" customFormat="1" ht="18" x14ac:dyDescent="0.25">
      <c r="A78" s="243">
        <f t="shared" si="1"/>
        <v>75</v>
      </c>
      <c r="B78" s="244"/>
      <c r="C78" s="399"/>
      <c r="D78" s="399"/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399"/>
      <c r="AD78" s="399"/>
      <c r="AE78" s="399"/>
      <c r="AF78" s="399"/>
      <c r="AG78" s="399"/>
    </row>
    <row r="79" spans="1:33" s="22" customFormat="1" ht="18" x14ac:dyDescent="0.25">
      <c r="A79" s="243">
        <f t="shared" si="1"/>
        <v>76</v>
      </c>
      <c r="B79" s="244"/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</row>
    <row r="80" spans="1:33" s="22" customFormat="1" ht="18" x14ac:dyDescent="0.25">
      <c r="A80" s="243">
        <f t="shared" si="1"/>
        <v>77</v>
      </c>
      <c r="B80" s="244"/>
      <c r="C80" s="399"/>
      <c r="D80" s="399"/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  <c r="AF80" s="399"/>
      <c r="AG80" s="399"/>
    </row>
    <row r="81" spans="1:33" s="22" customFormat="1" ht="18" x14ac:dyDescent="0.25">
      <c r="A81" s="243">
        <f t="shared" si="1"/>
        <v>78</v>
      </c>
      <c r="B81" s="244"/>
      <c r="C81" s="399"/>
      <c r="D81" s="399"/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  <c r="P81" s="399"/>
      <c r="Q81" s="399"/>
      <c r="R81" s="399"/>
      <c r="S81" s="399"/>
      <c r="T81" s="399"/>
      <c r="U81" s="399"/>
      <c r="V81" s="399"/>
      <c r="W81" s="399"/>
      <c r="X81" s="399"/>
      <c r="Y81" s="399"/>
      <c r="Z81" s="399"/>
      <c r="AA81" s="399"/>
      <c r="AB81" s="399"/>
      <c r="AC81" s="399"/>
      <c r="AD81" s="399"/>
      <c r="AE81" s="399"/>
      <c r="AF81" s="399"/>
      <c r="AG81" s="399"/>
    </row>
    <row r="82" spans="1:33" s="22" customFormat="1" ht="18" x14ac:dyDescent="0.25">
      <c r="A82" s="243">
        <f t="shared" si="1"/>
        <v>79</v>
      </c>
      <c r="B82" s="244"/>
      <c r="C82" s="399"/>
      <c r="D82" s="399"/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  <c r="P82" s="399"/>
      <c r="Q82" s="399"/>
      <c r="R82" s="399"/>
      <c r="S82" s="399"/>
      <c r="T82" s="399"/>
      <c r="U82" s="399"/>
      <c r="V82" s="399"/>
      <c r="W82" s="399"/>
      <c r="X82" s="399"/>
      <c r="Y82" s="399"/>
      <c r="Z82" s="399"/>
      <c r="AA82" s="399"/>
      <c r="AB82" s="399"/>
      <c r="AC82" s="399"/>
      <c r="AD82" s="399"/>
      <c r="AE82" s="399"/>
      <c r="AF82" s="399"/>
      <c r="AG82" s="399"/>
    </row>
    <row r="83" spans="1:33" s="22" customFormat="1" ht="18" x14ac:dyDescent="0.25">
      <c r="A83" s="243">
        <f t="shared" si="1"/>
        <v>80</v>
      </c>
      <c r="B83" s="244"/>
      <c r="C83" s="399"/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399"/>
      <c r="X83" s="399"/>
      <c r="Y83" s="399"/>
      <c r="Z83" s="399"/>
      <c r="AA83" s="399"/>
      <c r="AB83" s="399"/>
      <c r="AC83" s="399"/>
      <c r="AD83" s="399"/>
      <c r="AE83" s="399"/>
      <c r="AF83" s="399"/>
      <c r="AG83" s="399"/>
    </row>
    <row r="84" spans="1:33" s="22" customFormat="1" ht="18" x14ac:dyDescent="0.25">
      <c r="A84" s="243">
        <f t="shared" si="1"/>
        <v>81</v>
      </c>
      <c r="B84" s="244"/>
      <c r="C84" s="399"/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  <c r="AG84" s="399"/>
    </row>
    <row r="85" spans="1:33" s="22" customFormat="1" ht="18" x14ac:dyDescent="0.25">
      <c r="A85" s="243">
        <f t="shared" si="1"/>
        <v>82</v>
      </c>
      <c r="B85" s="244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9"/>
      <c r="R85" s="399"/>
      <c r="S85" s="399"/>
      <c r="T85" s="399"/>
      <c r="U85" s="399"/>
      <c r="V85" s="399"/>
      <c r="W85" s="399"/>
      <c r="X85" s="399"/>
      <c r="Y85" s="399"/>
      <c r="Z85" s="399"/>
      <c r="AA85" s="399"/>
      <c r="AB85" s="399"/>
      <c r="AC85" s="399"/>
      <c r="AD85" s="399"/>
      <c r="AE85" s="399"/>
      <c r="AF85" s="399"/>
      <c r="AG85" s="399"/>
    </row>
    <row r="86" spans="1:33" s="22" customFormat="1" ht="18" x14ac:dyDescent="0.25">
      <c r="A86" s="243">
        <f t="shared" si="1"/>
        <v>83</v>
      </c>
      <c r="B86" s="244"/>
      <c r="C86" s="399"/>
      <c r="D86" s="399"/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  <c r="Y86" s="399"/>
      <c r="Z86" s="399"/>
      <c r="AA86" s="399"/>
      <c r="AB86" s="399"/>
      <c r="AC86" s="399"/>
      <c r="AD86" s="399"/>
      <c r="AE86" s="399"/>
      <c r="AF86" s="399"/>
      <c r="AG86" s="399"/>
    </row>
    <row r="87" spans="1:33" s="22" customFormat="1" ht="18" x14ac:dyDescent="0.25">
      <c r="A87" s="243">
        <f t="shared" si="1"/>
        <v>84</v>
      </c>
      <c r="B87" s="244"/>
      <c r="C87" s="399"/>
      <c r="D87" s="399"/>
      <c r="E87" s="399"/>
      <c r="F87" s="399"/>
      <c r="G87" s="399"/>
      <c r="H87" s="399"/>
      <c r="I87" s="399"/>
      <c r="J87" s="399"/>
      <c r="K87" s="399"/>
      <c r="L87" s="399"/>
      <c r="M87" s="399"/>
      <c r="N87" s="399"/>
      <c r="O87" s="399"/>
      <c r="P87" s="399"/>
      <c r="Q87" s="399"/>
      <c r="R87" s="399"/>
      <c r="S87" s="399"/>
      <c r="T87" s="399"/>
      <c r="U87" s="399"/>
      <c r="V87" s="399"/>
      <c r="W87" s="399"/>
      <c r="X87" s="399"/>
      <c r="Y87" s="399"/>
      <c r="Z87" s="399"/>
      <c r="AA87" s="399"/>
      <c r="AB87" s="399"/>
      <c r="AC87" s="399"/>
      <c r="AD87" s="399"/>
      <c r="AE87" s="399"/>
      <c r="AF87" s="399"/>
      <c r="AG87" s="399"/>
    </row>
    <row r="88" spans="1:33" s="22" customFormat="1" ht="18" x14ac:dyDescent="0.25">
      <c r="A88" s="243">
        <f t="shared" si="1"/>
        <v>85</v>
      </c>
      <c r="B88" s="244"/>
      <c r="C88" s="399"/>
      <c r="D88" s="399"/>
      <c r="E88" s="399"/>
      <c r="F88" s="399"/>
      <c r="G88" s="399"/>
      <c r="H88" s="399"/>
      <c r="I88" s="399"/>
      <c r="J88" s="399"/>
      <c r="K88" s="399"/>
      <c r="L88" s="399"/>
      <c r="M88" s="399"/>
      <c r="N88" s="399"/>
      <c r="O88" s="399"/>
      <c r="P88" s="399"/>
      <c r="Q88" s="399"/>
      <c r="R88" s="399"/>
      <c r="S88" s="399"/>
      <c r="T88" s="399"/>
      <c r="U88" s="399"/>
      <c r="V88" s="399"/>
      <c r="W88" s="399"/>
      <c r="X88" s="399"/>
      <c r="Y88" s="399"/>
      <c r="Z88" s="399"/>
      <c r="AA88" s="399"/>
      <c r="AB88" s="399"/>
      <c r="AC88" s="399"/>
      <c r="AD88" s="399"/>
      <c r="AE88" s="399"/>
      <c r="AF88" s="399"/>
      <c r="AG88" s="399"/>
    </row>
    <row r="89" spans="1:33" s="22" customFormat="1" ht="18" x14ac:dyDescent="0.25">
      <c r="A89" s="243">
        <f t="shared" si="1"/>
        <v>86</v>
      </c>
      <c r="B89" s="244"/>
      <c r="C89" s="399"/>
      <c r="D89" s="399"/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Q89" s="399"/>
      <c r="R89" s="399"/>
      <c r="S89" s="399"/>
      <c r="T89" s="399"/>
      <c r="U89" s="399"/>
      <c r="V89" s="399"/>
      <c r="W89" s="399"/>
      <c r="X89" s="399"/>
      <c r="Y89" s="399"/>
      <c r="Z89" s="399"/>
      <c r="AA89" s="399"/>
      <c r="AB89" s="399"/>
      <c r="AC89" s="399"/>
      <c r="AD89" s="399"/>
      <c r="AE89" s="399"/>
      <c r="AF89" s="399"/>
      <c r="AG89" s="399"/>
    </row>
    <row r="90" spans="1:33" s="22" customFormat="1" ht="18" x14ac:dyDescent="0.25">
      <c r="A90" s="243">
        <f t="shared" si="1"/>
        <v>87</v>
      </c>
      <c r="B90" s="244"/>
      <c r="C90" s="399"/>
      <c r="D90" s="399"/>
      <c r="E90" s="399"/>
      <c r="F90" s="399"/>
      <c r="G90" s="399"/>
      <c r="H90" s="399"/>
      <c r="I90" s="399"/>
      <c r="J90" s="399"/>
      <c r="K90" s="399"/>
      <c r="L90" s="399"/>
      <c r="M90" s="399"/>
      <c r="N90" s="399"/>
      <c r="O90" s="399"/>
      <c r="P90" s="399"/>
      <c r="Q90" s="399"/>
      <c r="R90" s="399"/>
      <c r="S90" s="399"/>
      <c r="T90" s="399"/>
      <c r="U90" s="399"/>
      <c r="V90" s="399"/>
      <c r="W90" s="399"/>
      <c r="X90" s="399"/>
      <c r="Y90" s="399"/>
      <c r="Z90" s="399"/>
      <c r="AA90" s="399"/>
      <c r="AB90" s="399"/>
      <c r="AC90" s="399"/>
      <c r="AD90" s="399"/>
      <c r="AE90" s="399"/>
      <c r="AF90" s="399"/>
      <c r="AG90" s="399"/>
    </row>
    <row r="91" spans="1:33" s="22" customFormat="1" ht="18" x14ac:dyDescent="0.25">
      <c r="A91" s="243">
        <f t="shared" si="1"/>
        <v>88</v>
      </c>
      <c r="B91" s="244"/>
      <c r="C91" s="399"/>
      <c r="D91" s="399"/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  <c r="AB91" s="399"/>
      <c r="AC91" s="399"/>
      <c r="AD91" s="399"/>
      <c r="AE91" s="399"/>
      <c r="AF91" s="399"/>
      <c r="AG91" s="399"/>
    </row>
    <row r="92" spans="1:33" s="22" customFormat="1" ht="18" x14ac:dyDescent="0.25">
      <c r="A92" s="243">
        <f t="shared" si="1"/>
        <v>89</v>
      </c>
      <c r="B92" s="244"/>
      <c r="C92" s="399"/>
      <c r="D92" s="399"/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399"/>
      <c r="P92" s="399"/>
      <c r="Q92" s="399"/>
      <c r="R92" s="399"/>
      <c r="S92" s="399"/>
      <c r="T92" s="399"/>
      <c r="U92" s="399"/>
      <c r="V92" s="399"/>
      <c r="W92" s="399"/>
      <c r="X92" s="399"/>
      <c r="Y92" s="399"/>
      <c r="Z92" s="399"/>
      <c r="AA92" s="399"/>
      <c r="AB92" s="399"/>
      <c r="AC92" s="399"/>
      <c r="AD92" s="399"/>
      <c r="AE92" s="399"/>
      <c r="AF92" s="399"/>
      <c r="AG92" s="399"/>
    </row>
    <row r="93" spans="1:33" s="22" customFormat="1" ht="18" x14ac:dyDescent="0.25">
      <c r="A93" s="243">
        <f t="shared" si="1"/>
        <v>90</v>
      </c>
      <c r="B93" s="244"/>
      <c r="C93" s="399"/>
      <c r="D93" s="399"/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Y93" s="399"/>
      <c r="Z93" s="399"/>
      <c r="AA93" s="399"/>
      <c r="AB93" s="399"/>
      <c r="AC93" s="399"/>
      <c r="AD93" s="399"/>
      <c r="AE93" s="399"/>
      <c r="AF93" s="399"/>
      <c r="AG93" s="399"/>
    </row>
    <row r="94" spans="1:33" s="22" customFormat="1" ht="18" x14ac:dyDescent="0.25">
      <c r="A94" s="243">
        <f t="shared" si="1"/>
        <v>91</v>
      </c>
      <c r="B94" s="244"/>
      <c r="C94" s="399"/>
      <c r="D94" s="399"/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  <c r="P94" s="399"/>
      <c r="Q94" s="399"/>
      <c r="R94" s="399"/>
      <c r="S94" s="399"/>
      <c r="T94" s="399"/>
      <c r="U94" s="399"/>
      <c r="V94" s="399"/>
      <c r="W94" s="399"/>
      <c r="X94" s="399"/>
      <c r="Y94" s="399"/>
      <c r="Z94" s="399"/>
      <c r="AA94" s="399"/>
      <c r="AB94" s="399"/>
      <c r="AC94" s="399"/>
      <c r="AD94" s="399"/>
      <c r="AE94" s="399"/>
      <c r="AF94" s="399"/>
      <c r="AG94" s="399"/>
    </row>
    <row r="95" spans="1:33" s="22" customFormat="1" ht="18" x14ac:dyDescent="0.25">
      <c r="A95" s="243">
        <f t="shared" si="1"/>
        <v>92</v>
      </c>
      <c r="B95" s="244"/>
      <c r="C95" s="399"/>
      <c r="D95" s="399"/>
      <c r="E95" s="399"/>
      <c r="F95" s="399"/>
      <c r="G95" s="399"/>
      <c r="H95" s="399"/>
      <c r="I95" s="399"/>
      <c r="J95" s="399"/>
      <c r="K95" s="399"/>
      <c r="L95" s="399"/>
      <c r="M95" s="399"/>
      <c r="N95" s="399"/>
      <c r="O95" s="399"/>
      <c r="P95" s="399"/>
      <c r="Q95" s="399"/>
      <c r="R95" s="399"/>
      <c r="S95" s="399"/>
      <c r="T95" s="399"/>
      <c r="U95" s="399"/>
      <c r="V95" s="399"/>
      <c r="W95" s="399"/>
      <c r="X95" s="399"/>
      <c r="Y95" s="399"/>
      <c r="Z95" s="399"/>
      <c r="AA95" s="399"/>
      <c r="AB95" s="399"/>
      <c r="AC95" s="399"/>
      <c r="AD95" s="399"/>
      <c r="AE95" s="399"/>
      <c r="AF95" s="399"/>
      <c r="AG95" s="399"/>
    </row>
    <row r="96" spans="1:33" s="22" customFormat="1" ht="18" x14ac:dyDescent="0.25">
      <c r="A96" s="243">
        <f t="shared" si="1"/>
        <v>93</v>
      </c>
      <c r="B96" s="244"/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399"/>
      <c r="S96" s="399"/>
      <c r="T96" s="399"/>
      <c r="U96" s="399"/>
      <c r="V96" s="399"/>
      <c r="W96" s="399"/>
      <c r="X96" s="399"/>
      <c r="Y96" s="399"/>
      <c r="Z96" s="399"/>
      <c r="AA96" s="399"/>
      <c r="AB96" s="399"/>
      <c r="AC96" s="399"/>
      <c r="AD96" s="399"/>
      <c r="AE96" s="399"/>
      <c r="AF96" s="399"/>
      <c r="AG96" s="399"/>
    </row>
    <row r="97" spans="1:33" s="22" customFormat="1" ht="18" x14ac:dyDescent="0.25">
      <c r="A97" s="243">
        <f t="shared" si="1"/>
        <v>94</v>
      </c>
      <c r="B97" s="244"/>
      <c r="C97" s="399"/>
      <c r="D97" s="399"/>
      <c r="E97" s="399"/>
      <c r="F97" s="399"/>
      <c r="G97" s="399"/>
      <c r="H97" s="399"/>
      <c r="I97" s="399"/>
      <c r="J97" s="399"/>
      <c r="K97" s="399"/>
      <c r="L97" s="399"/>
      <c r="M97" s="399"/>
      <c r="N97" s="399"/>
      <c r="O97" s="399"/>
      <c r="P97" s="399"/>
      <c r="Q97" s="399"/>
      <c r="R97" s="399"/>
      <c r="S97" s="399"/>
      <c r="T97" s="399"/>
      <c r="U97" s="399"/>
      <c r="V97" s="399"/>
      <c r="W97" s="399"/>
      <c r="X97" s="399"/>
      <c r="Y97" s="399"/>
      <c r="Z97" s="399"/>
      <c r="AA97" s="399"/>
      <c r="AB97" s="399"/>
      <c r="AC97" s="399"/>
      <c r="AD97" s="399"/>
      <c r="AE97" s="399"/>
      <c r="AF97" s="399"/>
      <c r="AG97" s="399"/>
    </row>
    <row r="98" spans="1:33" s="22" customFormat="1" ht="18" x14ac:dyDescent="0.25">
      <c r="A98" s="243">
        <f t="shared" si="1"/>
        <v>95</v>
      </c>
      <c r="B98" s="244"/>
      <c r="C98" s="399"/>
      <c r="D98" s="399"/>
      <c r="E98" s="399"/>
      <c r="F98" s="399"/>
      <c r="G98" s="399"/>
      <c r="H98" s="399"/>
      <c r="I98" s="399"/>
      <c r="J98" s="399"/>
      <c r="K98" s="399"/>
      <c r="L98" s="399"/>
      <c r="M98" s="399"/>
      <c r="N98" s="399"/>
      <c r="O98" s="399"/>
      <c r="P98" s="399"/>
      <c r="Q98" s="399"/>
      <c r="R98" s="399"/>
      <c r="S98" s="399"/>
      <c r="T98" s="399"/>
      <c r="U98" s="399"/>
      <c r="V98" s="399"/>
      <c r="W98" s="399"/>
      <c r="X98" s="399"/>
      <c r="Y98" s="399"/>
      <c r="Z98" s="399"/>
      <c r="AA98" s="399"/>
      <c r="AB98" s="399"/>
      <c r="AC98" s="399"/>
      <c r="AD98" s="399"/>
      <c r="AE98" s="399"/>
      <c r="AF98" s="399"/>
      <c r="AG98" s="399"/>
    </row>
    <row r="99" spans="1:33" s="22" customFormat="1" ht="18" x14ac:dyDescent="0.25">
      <c r="A99" s="243">
        <f t="shared" si="1"/>
        <v>96</v>
      </c>
      <c r="B99" s="244"/>
      <c r="C99" s="399"/>
      <c r="D99" s="399"/>
      <c r="E99" s="399"/>
      <c r="F99" s="399"/>
      <c r="G99" s="399"/>
      <c r="H99" s="399"/>
      <c r="I99" s="399"/>
      <c r="J99" s="399"/>
      <c r="K99" s="399"/>
      <c r="L99" s="399"/>
      <c r="M99" s="399"/>
      <c r="N99" s="399"/>
      <c r="O99" s="399"/>
      <c r="P99" s="399"/>
      <c r="Q99" s="399"/>
      <c r="R99" s="399"/>
      <c r="S99" s="399"/>
      <c r="T99" s="399"/>
      <c r="U99" s="399"/>
      <c r="V99" s="399"/>
      <c r="W99" s="399"/>
      <c r="X99" s="399"/>
      <c r="Y99" s="399"/>
      <c r="Z99" s="399"/>
      <c r="AA99" s="399"/>
      <c r="AB99" s="399"/>
      <c r="AC99" s="399"/>
      <c r="AD99" s="399"/>
      <c r="AE99" s="399"/>
      <c r="AF99" s="399"/>
      <c r="AG99" s="399"/>
    </row>
    <row r="100" spans="1:33" s="22" customFormat="1" ht="18" x14ac:dyDescent="0.25">
      <c r="A100" s="243">
        <f t="shared" si="1"/>
        <v>97</v>
      </c>
      <c r="B100" s="244"/>
      <c r="C100" s="399"/>
      <c r="D100" s="399"/>
      <c r="E100" s="399"/>
      <c r="F100" s="399"/>
      <c r="G100" s="399"/>
      <c r="H100" s="399"/>
      <c r="I100" s="399"/>
      <c r="J100" s="399"/>
      <c r="K100" s="399"/>
      <c r="L100" s="399"/>
      <c r="M100" s="399"/>
      <c r="N100" s="399"/>
      <c r="O100" s="399"/>
      <c r="P100" s="399"/>
      <c r="Q100" s="399"/>
      <c r="R100" s="399"/>
      <c r="S100" s="399"/>
      <c r="T100" s="399"/>
      <c r="U100" s="399"/>
      <c r="V100" s="399"/>
      <c r="W100" s="399"/>
      <c r="X100" s="399"/>
      <c r="Y100" s="399"/>
      <c r="Z100" s="399"/>
      <c r="AA100" s="399"/>
      <c r="AB100" s="399"/>
      <c r="AC100" s="399"/>
      <c r="AD100" s="399"/>
      <c r="AE100" s="399"/>
      <c r="AF100" s="399"/>
      <c r="AG100" s="399"/>
    </row>
    <row r="101" spans="1:33" s="22" customFormat="1" ht="18" x14ac:dyDescent="0.25">
      <c r="A101" s="243">
        <f t="shared" si="1"/>
        <v>98</v>
      </c>
      <c r="B101" s="244"/>
      <c r="C101" s="399"/>
      <c r="D101" s="399"/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399"/>
      <c r="P101" s="399"/>
      <c r="Q101" s="399"/>
      <c r="R101" s="399"/>
      <c r="S101" s="399"/>
      <c r="T101" s="399"/>
      <c r="U101" s="399"/>
      <c r="V101" s="399"/>
      <c r="W101" s="399"/>
      <c r="X101" s="399"/>
      <c r="Y101" s="399"/>
      <c r="Z101" s="399"/>
      <c r="AA101" s="399"/>
      <c r="AB101" s="399"/>
      <c r="AC101" s="399"/>
      <c r="AD101" s="399"/>
      <c r="AE101" s="399"/>
      <c r="AF101" s="399"/>
      <c r="AG101" s="399"/>
    </row>
    <row r="102" spans="1:33" s="22" customFormat="1" ht="18" x14ac:dyDescent="0.25">
      <c r="A102" s="243">
        <f t="shared" si="1"/>
        <v>99</v>
      </c>
      <c r="B102" s="244"/>
      <c r="C102" s="399"/>
      <c r="D102" s="399"/>
      <c r="E102" s="399"/>
      <c r="F102" s="399"/>
      <c r="G102" s="399"/>
      <c r="H102" s="399"/>
      <c r="I102" s="399"/>
      <c r="J102" s="399"/>
      <c r="K102" s="399"/>
      <c r="L102" s="399"/>
      <c r="M102" s="399"/>
      <c r="N102" s="399"/>
      <c r="O102" s="399"/>
      <c r="P102" s="399"/>
      <c r="Q102" s="399"/>
      <c r="R102" s="399"/>
      <c r="S102" s="399"/>
      <c r="T102" s="399"/>
      <c r="U102" s="399"/>
      <c r="V102" s="399"/>
      <c r="W102" s="399"/>
      <c r="X102" s="399"/>
      <c r="Y102" s="399"/>
      <c r="Z102" s="399"/>
      <c r="AA102" s="399"/>
      <c r="AB102" s="399"/>
      <c r="AC102" s="399"/>
      <c r="AD102" s="399"/>
      <c r="AE102" s="399"/>
      <c r="AF102" s="399"/>
      <c r="AG102" s="399"/>
    </row>
    <row r="103" spans="1:33" s="22" customFormat="1" ht="18" x14ac:dyDescent="0.25">
      <c r="A103" s="243">
        <f t="shared" si="1"/>
        <v>100</v>
      </c>
      <c r="B103" s="244"/>
      <c r="C103" s="399"/>
      <c r="D103" s="399"/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  <c r="O103" s="399"/>
      <c r="P103" s="399"/>
      <c r="Q103" s="399"/>
      <c r="R103" s="399"/>
      <c r="S103" s="399"/>
      <c r="T103" s="399"/>
      <c r="U103" s="399"/>
      <c r="V103" s="399"/>
      <c r="W103" s="399"/>
      <c r="X103" s="399"/>
      <c r="Y103" s="399"/>
      <c r="Z103" s="399"/>
      <c r="AA103" s="399"/>
      <c r="AB103" s="399"/>
      <c r="AC103" s="399"/>
      <c r="AD103" s="399"/>
      <c r="AE103" s="399"/>
      <c r="AF103" s="399"/>
      <c r="AG103" s="399"/>
    </row>
    <row r="104" spans="1:33" s="22" customFormat="1" ht="18" x14ac:dyDescent="0.25">
      <c r="A104" s="243">
        <f t="shared" si="1"/>
        <v>101</v>
      </c>
      <c r="B104" s="244"/>
      <c r="C104" s="399"/>
      <c r="D104" s="399"/>
      <c r="E104" s="399"/>
      <c r="F104" s="399"/>
      <c r="G104" s="399"/>
      <c r="H104" s="399"/>
      <c r="I104" s="399"/>
      <c r="J104" s="399"/>
      <c r="K104" s="399"/>
      <c r="L104" s="399"/>
      <c r="M104" s="399"/>
      <c r="N104" s="399"/>
      <c r="O104" s="399"/>
      <c r="P104" s="399"/>
      <c r="Q104" s="399"/>
      <c r="R104" s="399"/>
      <c r="S104" s="399"/>
      <c r="T104" s="399"/>
      <c r="U104" s="399"/>
      <c r="V104" s="399"/>
      <c r="W104" s="399"/>
      <c r="X104" s="399"/>
      <c r="Y104" s="399"/>
      <c r="Z104" s="399"/>
      <c r="AA104" s="399"/>
      <c r="AB104" s="399"/>
      <c r="AC104" s="399"/>
      <c r="AD104" s="399"/>
      <c r="AE104" s="399"/>
      <c r="AF104" s="399"/>
      <c r="AG104" s="399"/>
    </row>
    <row r="105" spans="1:33" s="22" customFormat="1" ht="18" x14ac:dyDescent="0.25">
      <c r="A105" s="243">
        <f t="shared" si="1"/>
        <v>102</v>
      </c>
      <c r="B105" s="244"/>
      <c r="C105" s="399"/>
      <c r="D105" s="399"/>
      <c r="E105" s="399"/>
      <c r="F105" s="399"/>
      <c r="G105" s="399"/>
      <c r="H105" s="399"/>
      <c r="I105" s="399"/>
      <c r="J105" s="399"/>
      <c r="K105" s="399"/>
      <c r="L105" s="399"/>
      <c r="M105" s="399"/>
      <c r="N105" s="399"/>
      <c r="O105" s="399"/>
      <c r="P105" s="399"/>
      <c r="Q105" s="399"/>
      <c r="R105" s="399"/>
      <c r="S105" s="399"/>
      <c r="T105" s="399"/>
      <c r="U105" s="399"/>
      <c r="V105" s="399"/>
      <c r="W105" s="399"/>
      <c r="X105" s="399"/>
      <c r="Y105" s="399"/>
      <c r="Z105" s="399"/>
      <c r="AA105" s="399"/>
      <c r="AB105" s="399"/>
      <c r="AC105" s="399"/>
      <c r="AD105" s="399"/>
      <c r="AE105" s="399"/>
      <c r="AF105" s="399"/>
      <c r="AG105" s="399"/>
    </row>
    <row r="106" spans="1:33" s="22" customFormat="1" ht="18" x14ac:dyDescent="0.25">
      <c r="A106" s="243">
        <f t="shared" si="1"/>
        <v>103</v>
      </c>
      <c r="B106" s="244"/>
      <c r="C106" s="399"/>
      <c r="D106" s="399"/>
      <c r="E106" s="399"/>
      <c r="F106" s="399"/>
      <c r="G106" s="399"/>
      <c r="H106" s="399"/>
      <c r="I106" s="399"/>
      <c r="J106" s="399"/>
      <c r="K106" s="399"/>
      <c r="L106" s="399"/>
      <c r="M106" s="399"/>
      <c r="N106" s="399"/>
      <c r="O106" s="399"/>
      <c r="P106" s="399"/>
      <c r="Q106" s="399"/>
      <c r="R106" s="399"/>
      <c r="S106" s="399"/>
      <c r="T106" s="399"/>
      <c r="U106" s="399"/>
      <c r="V106" s="399"/>
      <c r="W106" s="399"/>
      <c r="X106" s="399"/>
      <c r="Y106" s="399"/>
      <c r="Z106" s="399"/>
      <c r="AA106" s="399"/>
      <c r="AB106" s="399"/>
      <c r="AC106" s="399"/>
      <c r="AD106" s="399"/>
      <c r="AE106" s="399"/>
      <c r="AF106" s="399"/>
      <c r="AG106" s="399"/>
    </row>
    <row r="107" spans="1:33" s="22" customFormat="1" ht="18" x14ac:dyDescent="0.25">
      <c r="A107" s="243">
        <f t="shared" si="1"/>
        <v>104</v>
      </c>
      <c r="B107" s="244"/>
      <c r="C107" s="399"/>
      <c r="D107" s="399"/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  <c r="O107" s="399"/>
      <c r="P107" s="399"/>
      <c r="Q107" s="399"/>
      <c r="R107" s="399"/>
      <c r="S107" s="399"/>
      <c r="T107" s="399"/>
      <c r="U107" s="399"/>
      <c r="V107" s="399"/>
      <c r="W107" s="399"/>
      <c r="X107" s="399"/>
      <c r="Y107" s="399"/>
      <c r="Z107" s="399"/>
      <c r="AA107" s="399"/>
      <c r="AB107" s="399"/>
      <c r="AC107" s="399"/>
      <c r="AD107" s="399"/>
      <c r="AE107" s="399"/>
      <c r="AF107" s="399"/>
      <c r="AG107" s="399"/>
    </row>
    <row r="108" spans="1:33" s="22" customFormat="1" ht="18" x14ac:dyDescent="0.25">
      <c r="A108" s="243">
        <f t="shared" si="1"/>
        <v>105</v>
      </c>
      <c r="B108" s="244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  <c r="Q108" s="399"/>
      <c r="R108" s="399"/>
      <c r="S108" s="399"/>
      <c r="T108" s="399"/>
      <c r="U108" s="399"/>
      <c r="V108" s="399"/>
      <c r="W108" s="399"/>
      <c r="X108" s="399"/>
      <c r="Y108" s="399"/>
      <c r="Z108" s="399"/>
      <c r="AA108" s="399"/>
      <c r="AB108" s="399"/>
      <c r="AC108" s="399"/>
      <c r="AD108" s="399"/>
      <c r="AE108" s="399"/>
      <c r="AF108" s="399"/>
      <c r="AG108" s="399"/>
    </row>
    <row r="109" spans="1:33" s="22" customFormat="1" ht="18" x14ac:dyDescent="0.25">
      <c r="A109" s="243">
        <f t="shared" si="1"/>
        <v>106</v>
      </c>
      <c r="B109" s="244"/>
      <c r="C109" s="399"/>
      <c r="D109" s="399"/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399"/>
      <c r="P109" s="399"/>
      <c r="Q109" s="399"/>
      <c r="R109" s="399"/>
      <c r="S109" s="399"/>
      <c r="T109" s="399"/>
      <c r="U109" s="399"/>
      <c r="V109" s="399"/>
      <c r="W109" s="399"/>
      <c r="X109" s="399"/>
      <c r="Y109" s="399"/>
      <c r="Z109" s="399"/>
      <c r="AA109" s="399"/>
      <c r="AB109" s="399"/>
      <c r="AC109" s="399"/>
      <c r="AD109" s="399"/>
      <c r="AE109" s="399"/>
      <c r="AF109" s="399"/>
      <c r="AG109" s="399"/>
    </row>
    <row r="110" spans="1:33" s="22" customFormat="1" ht="18" x14ac:dyDescent="0.25">
      <c r="A110" s="243">
        <f t="shared" si="1"/>
        <v>107</v>
      </c>
      <c r="B110" s="244"/>
      <c r="C110" s="399"/>
      <c r="D110" s="399"/>
      <c r="E110" s="399"/>
      <c r="F110" s="399"/>
      <c r="G110" s="399"/>
      <c r="H110" s="399"/>
      <c r="I110" s="399"/>
      <c r="J110" s="399"/>
      <c r="K110" s="399"/>
      <c r="L110" s="399"/>
      <c r="M110" s="399"/>
      <c r="N110" s="399"/>
      <c r="O110" s="399"/>
      <c r="P110" s="399"/>
      <c r="Q110" s="399"/>
      <c r="R110" s="399"/>
      <c r="S110" s="399"/>
      <c r="T110" s="399"/>
      <c r="U110" s="399"/>
      <c r="V110" s="399"/>
      <c r="W110" s="399"/>
      <c r="X110" s="399"/>
      <c r="Y110" s="399"/>
      <c r="Z110" s="399"/>
      <c r="AA110" s="399"/>
      <c r="AB110" s="399"/>
      <c r="AC110" s="399"/>
      <c r="AD110" s="399"/>
      <c r="AE110" s="399"/>
      <c r="AF110" s="399"/>
      <c r="AG110" s="399"/>
    </row>
    <row r="111" spans="1:33" s="22" customFormat="1" ht="18" x14ac:dyDescent="0.25">
      <c r="A111" s="243">
        <f t="shared" si="1"/>
        <v>108</v>
      </c>
      <c r="B111" s="244"/>
      <c r="C111" s="399"/>
      <c r="D111" s="399"/>
      <c r="E111" s="399"/>
      <c r="F111" s="399"/>
      <c r="G111" s="399"/>
      <c r="H111" s="399"/>
      <c r="I111" s="399"/>
      <c r="J111" s="399"/>
      <c r="K111" s="399"/>
      <c r="L111" s="399"/>
      <c r="M111" s="399"/>
      <c r="N111" s="399"/>
      <c r="O111" s="399"/>
      <c r="P111" s="399"/>
      <c r="Q111" s="399"/>
      <c r="R111" s="399"/>
      <c r="S111" s="399"/>
      <c r="T111" s="399"/>
      <c r="U111" s="399"/>
      <c r="V111" s="399"/>
      <c r="W111" s="399"/>
      <c r="X111" s="399"/>
      <c r="Y111" s="399"/>
      <c r="Z111" s="399"/>
      <c r="AA111" s="399"/>
      <c r="AB111" s="399"/>
      <c r="AC111" s="399"/>
      <c r="AD111" s="399"/>
      <c r="AE111" s="399"/>
      <c r="AF111" s="399"/>
      <c r="AG111" s="399"/>
    </row>
    <row r="112" spans="1:33" s="22" customFormat="1" ht="18" x14ac:dyDescent="0.25">
      <c r="A112" s="243">
        <f t="shared" si="1"/>
        <v>109</v>
      </c>
      <c r="B112" s="244"/>
      <c r="C112" s="399"/>
      <c r="D112" s="399"/>
      <c r="E112" s="399"/>
      <c r="F112" s="399"/>
      <c r="G112" s="399"/>
      <c r="H112" s="399"/>
      <c r="I112" s="399"/>
      <c r="J112" s="399"/>
      <c r="K112" s="399"/>
      <c r="L112" s="399"/>
      <c r="M112" s="399"/>
      <c r="N112" s="399"/>
      <c r="O112" s="399"/>
      <c r="P112" s="399"/>
      <c r="Q112" s="399"/>
      <c r="R112" s="399"/>
      <c r="S112" s="399"/>
      <c r="T112" s="399"/>
      <c r="U112" s="399"/>
      <c r="V112" s="399"/>
      <c r="W112" s="399"/>
      <c r="X112" s="399"/>
      <c r="Y112" s="399"/>
      <c r="Z112" s="399"/>
      <c r="AA112" s="399"/>
      <c r="AB112" s="399"/>
      <c r="AC112" s="399"/>
      <c r="AD112" s="399"/>
      <c r="AE112" s="399"/>
      <c r="AF112" s="399"/>
      <c r="AG112" s="399"/>
    </row>
    <row r="113" spans="1:33" s="22" customFormat="1" ht="18" x14ac:dyDescent="0.25">
      <c r="A113" s="243">
        <f t="shared" si="1"/>
        <v>110</v>
      </c>
      <c r="B113" s="244"/>
      <c r="C113" s="399"/>
      <c r="D113" s="399"/>
      <c r="E113" s="399"/>
      <c r="F113" s="399"/>
      <c r="G113" s="399"/>
      <c r="H113" s="399"/>
      <c r="I113" s="399"/>
      <c r="J113" s="399"/>
      <c r="K113" s="399"/>
      <c r="L113" s="399"/>
      <c r="M113" s="399"/>
      <c r="N113" s="399"/>
      <c r="O113" s="399"/>
      <c r="P113" s="399"/>
      <c r="Q113" s="399"/>
      <c r="R113" s="399"/>
      <c r="S113" s="399"/>
      <c r="T113" s="399"/>
      <c r="U113" s="399"/>
      <c r="V113" s="399"/>
      <c r="W113" s="399"/>
      <c r="X113" s="399"/>
      <c r="Y113" s="399"/>
      <c r="Z113" s="399"/>
      <c r="AA113" s="399"/>
      <c r="AB113" s="399"/>
      <c r="AC113" s="399"/>
      <c r="AD113" s="399"/>
      <c r="AE113" s="399"/>
      <c r="AF113" s="399"/>
      <c r="AG113" s="399"/>
    </row>
    <row r="114" spans="1:33" s="22" customFormat="1" ht="18" x14ac:dyDescent="0.25">
      <c r="A114" s="243">
        <f t="shared" si="1"/>
        <v>111</v>
      </c>
      <c r="B114" s="244"/>
      <c r="C114" s="399"/>
      <c r="D114" s="399"/>
      <c r="E114" s="399"/>
      <c r="F114" s="399"/>
      <c r="G114" s="399"/>
      <c r="H114" s="399"/>
      <c r="I114" s="399"/>
      <c r="J114" s="399"/>
      <c r="K114" s="399"/>
      <c r="L114" s="399"/>
      <c r="M114" s="399"/>
      <c r="N114" s="399"/>
      <c r="O114" s="399"/>
      <c r="P114" s="399"/>
      <c r="Q114" s="399"/>
      <c r="R114" s="399"/>
      <c r="S114" s="399"/>
      <c r="T114" s="399"/>
      <c r="U114" s="399"/>
      <c r="V114" s="399"/>
      <c r="W114" s="399"/>
      <c r="X114" s="399"/>
      <c r="Y114" s="399"/>
      <c r="Z114" s="399"/>
      <c r="AA114" s="399"/>
      <c r="AB114" s="399"/>
      <c r="AC114" s="399"/>
      <c r="AD114" s="399"/>
      <c r="AE114" s="399"/>
      <c r="AF114" s="399"/>
      <c r="AG114" s="399"/>
    </row>
    <row r="115" spans="1:33" s="22" customFormat="1" ht="18" x14ac:dyDescent="0.25">
      <c r="A115" s="243">
        <f t="shared" si="1"/>
        <v>112</v>
      </c>
      <c r="B115" s="244"/>
      <c r="C115" s="399"/>
      <c r="D115" s="399"/>
      <c r="E115" s="399"/>
      <c r="F115" s="399"/>
      <c r="G115" s="399"/>
      <c r="H115" s="399"/>
      <c r="I115" s="399"/>
      <c r="J115" s="399"/>
      <c r="K115" s="399"/>
      <c r="L115" s="399"/>
      <c r="M115" s="399"/>
      <c r="N115" s="399"/>
      <c r="O115" s="399"/>
      <c r="P115" s="399"/>
      <c r="Q115" s="399"/>
      <c r="R115" s="399"/>
      <c r="S115" s="399"/>
      <c r="T115" s="399"/>
      <c r="U115" s="399"/>
      <c r="V115" s="399"/>
      <c r="W115" s="399"/>
      <c r="X115" s="399"/>
      <c r="Y115" s="399"/>
      <c r="Z115" s="399"/>
      <c r="AA115" s="399"/>
      <c r="AB115" s="399"/>
      <c r="AC115" s="399"/>
      <c r="AD115" s="399"/>
      <c r="AE115" s="399"/>
      <c r="AF115" s="399"/>
      <c r="AG115" s="399"/>
    </row>
    <row r="116" spans="1:33" s="22" customFormat="1" ht="18" x14ac:dyDescent="0.25">
      <c r="A116" s="243">
        <f t="shared" si="1"/>
        <v>113</v>
      </c>
      <c r="B116" s="244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  <c r="Q116" s="399"/>
      <c r="R116" s="399"/>
      <c r="S116" s="399"/>
      <c r="T116" s="399"/>
      <c r="U116" s="399"/>
      <c r="V116" s="399"/>
      <c r="W116" s="399"/>
      <c r="X116" s="399"/>
      <c r="Y116" s="399"/>
      <c r="Z116" s="399"/>
      <c r="AA116" s="399"/>
      <c r="AB116" s="399"/>
      <c r="AC116" s="399"/>
      <c r="AD116" s="399"/>
      <c r="AE116" s="399"/>
      <c r="AF116" s="399"/>
      <c r="AG116" s="399"/>
    </row>
    <row r="117" spans="1:33" s="22" customFormat="1" ht="18" x14ac:dyDescent="0.25">
      <c r="A117" s="243">
        <f t="shared" si="1"/>
        <v>114</v>
      </c>
      <c r="B117" s="244"/>
      <c r="C117" s="399"/>
      <c r="D117" s="399"/>
      <c r="E117" s="399"/>
      <c r="F117" s="399"/>
      <c r="G117" s="399"/>
      <c r="H117" s="399"/>
      <c r="I117" s="399"/>
      <c r="J117" s="399"/>
      <c r="K117" s="399"/>
      <c r="L117" s="399"/>
      <c r="M117" s="399"/>
      <c r="N117" s="399"/>
      <c r="O117" s="399"/>
      <c r="P117" s="399"/>
      <c r="Q117" s="399"/>
      <c r="R117" s="399"/>
      <c r="S117" s="399"/>
      <c r="T117" s="399"/>
      <c r="U117" s="399"/>
      <c r="V117" s="399"/>
      <c r="W117" s="399"/>
      <c r="X117" s="399"/>
      <c r="Y117" s="399"/>
      <c r="Z117" s="399"/>
      <c r="AA117" s="399"/>
      <c r="AB117" s="399"/>
      <c r="AC117" s="399"/>
      <c r="AD117" s="399"/>
      <c r="AE117" s="399"/>
      <c r="AF117" s="399"/>
      <c r="AG117" s="399"/>
    </row>
    <row r="118" spans="1:33" s="22" customFormat="1" ht="18" x14ac:dyDescent="0.25">
      <c r="A118" s="243">
        <f t="shared" si="1"/>
        <v>115</v>
      </c>
      <c r="B118" s="244"/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N118" s="399"/>
      <c r="O118" s="399"/>
      <c r="P118" s="399"/>
      <c r="Q118" s="399"/>
      <c r="R118" s="399"/>
      <c r="S118" s="399"/>
      <c r="T118" s="399"/>
      <c r="U118" s="399"/>
      <c r="V118" s="399"/>
      <c r="W118" s="399"/>
      <c r="X118" s="399"/>
      <c r="Y118" s="399"/>
      <c r="Z118" s="399"/>
      <c r="AA118" s="399"/>
      <c r="AB118" s="399"/>
      <c r="AC118" s="399"/>
      <c r="AD118" s="399"/>
      <c r="AE118" s="399"/>
      <c r="AF118" s="399"/>
      <c r="AG118" s="399"/>
    </row>
    <row r="119" spans="1:33" s="22" customFormat="1" ht="18" x14ac:dyDescent="0.25">
      <c r="A119" s="243">
        <f t="shared" si="1"/>
        <v>116</v>
      </c>
      <c r="B119" s="244"/>
      <c r="C119" s="399"/>
      <c r="D119" s="399"/>
      <c r="E119" s="399"/>
      <c r="F119" s="399"/>
      <c r="G119" s="399"/>
      <c r="H119" s="399"/>
      <c r="I119" s="399"/>
      <c r="J119" s="399"/>
      <c r="K119" s="399"/>
      <c r="L119" s="399"/>
      <c r="M119" s="399"/>
      <c r="N119" s="399"/>
      <c r="O119" s="399"/>
      <c r="P119" s="399"/>
      <c r="Q119" s="399"/>
      <c r="R119" s="399"/>
      <c r="S119" s="399"/>
      <c r="T119" s="399"/>
      <c r="U119" s="399"/>
      <c r="V119" s="399"/>
      <c r="W119" s="399"/>
      <c r="X119" s="399"/>
      <c r="Y119" s="399"/>
      <c r="Z119" s="399"/>
      <c r="AA119" s="399"/>
      <c r="AB119" s="399"/>
      <c r="AC119" s="399"/>
      <c r="AD119" s="399"/>
      <c r="AE119" s="399"/>
      <c r="AF119" s="399"/>
      <c r="AG119" s="399"/>
    </row>
    <row r="120" spans="1:33" s="22" customFormat="1" ht="18" x14ac:dyDescent="0.25">
      <c r="A120" s="243">
        <f t="shared" si="1"/>
        <v>117</v>
      </c>
      <c r="B120" s="244"/>
      <c r="C120" s="399"/>
      <c r="D120" s="399"/>
      <c r="E120" s="399"/>
      <c r="F120" s="399"/>
      <c r="G120" s="399"/>
      <c r="H120" s="399"/>
      <c r="I120" s="399"/>
      <c r="J120" s="399"/>
      <c r="K120" s="399"/>
      <c r="L120" s="399"/>
      <c r="M120" s="399"/>
      <c r="N120" s="399"/>
      <c r="O120" s="399"/>
      <c r="P120" s="399"/>
      <c r="Q120" s="399"/>
      <c r="R120" s="399"/>
      <c r="S120" s="399"/>
      <c r="T120" s="399"/>
      <c r="U120" s="399"/>
      <c r="V120" s="399"/>
      <c r="W120" s="399"/>
      <c r="X120" s="399"/>
      <c r="Y120" s="399"/>
      <c r="Z120" s="399"/>
      <c r="AA120" s="399"/>
      <c r="AB120" s="399"/>
      <c r="AC120" s="399"/>
      <c r="AD120" s="399"/>
      <c r="AE120" s="399"/>
      <c r="AF120" s="399"/>
      <c r="AG120" s="399"/>
    </row>
    <row r="121" spans="1:33" s="22" customFormat="1" ht="18" x14ac:dyDescent="0.25">
      <c r="A121" s="243">
        <f t="shared" si="1"/>
        <v>118</v>
      </c>
      <c r="B121" s="244"/>
      <c r="C121" s="399"/>
      <c r="D121" s="399"/>
      <c r="E121" s="399"/>
      <c r="F121" s="399"/>
      <c r="G121" s="399"/>
      <c r="H121" s="399"/>
      <c r="I121" s="399"/>
      <c r="J121" s="399"/>
      <c r="K121" s="399"/>
      <c r="L121" s="399"/>
      <c r="M121" s="399"/>
      <c r="N121" s="399"/>
      <c r="O121" s="399"/>
      <c r="P121" s="399"/>
      <c r="Q121" s="399"/>
      <c r="R121" s="399"/>
      <c r="S121" s="399"/>
      <c r="T121" s="399"/>
      <c r="U121" s="399"/>
      <c r="V121" s="399"/>
      <c r="W121" s="399"/>
      <c r="X121" s="399"/>
      <c r="Y121" s="399"/>
      <c r="Z121" s="399"/>
      <c r="AA121" s="399"/>
      <c r="AB121" s="399"/>
      <c r="AC121" s="399"/>
      <c r="AD121" s="399"/>
      <c r="AE121" s="399"/>
      <c r="AF121" s="399"/>
      <c r="AG121" s="399"/>
    </row>
    <row r="122" spans="1:33" s="22" customFormat="1" ht="18" x14ac:dyDescent="0.25">
      <c r="A122" s="243">
        <f t="shared" si="1"/>
        <v>119</v>
      </c>
      <c r="B122" s="244"/>
      <c r="C122" s="399"/>
      <c r="D122" s="399"/>
      <c r="E122" s="399"/>
      <c r="F122" s="399"/>
      <c r="G122" s="399"/>
      <c r="H122" s="399"/>
      <c r="I122" s="399"/>
      <c r="J122" s="399"/>
      <c r="K122" s="399"/>
      <c r="L122" s="399"/>
      <c r="M122" s="399"/>
      <c r="N122" s="399"/>
      <c r="O122" s="399"/>
      <c r="P122" s="399"/>
      <c r="Q122" s="399"/>
      <c r="R122" s="399"/>
      <c r="S122" s="399"/>
      <c r="T122" s="399"/>
      <c r="U122" s="399"/>
      <c r="V122" s="399"/>
      <c r="W122" s="399"/>
      <c r="X122" s="399"/>
      <c r="Y122" s="399"/>
      <c r="Z122" s="399"/>
      <c r="AA122" s="399"/>
      <c r="AB122" s="399"/>
      <c r="AC122" s="399"/>
      <c r="AD122" s="399"/>
      <c r="AE122" s="399"/>
      <c r="AF122" s="399"/>
      <c r="AG122" s="399"/>
    </row>
    <row r="123" spans="1:33" s="22" customFormat="1" ht="18" x14ac:dyDescent="0.25">
      <c r="A123" s="243">
        <f t="shared" si="1"/>
        <v>120</v>
      </c>
      <c r="B123" s="244"/>
      <c r="C123" s="399"/>
      <c r="D123" s="399"/>
      <c r="E123" s="399"/>
      <c r="F123" s="399"/>
      <c r="G123" s="399"/>
      <c r="H123" s="399"/>
      <c r="I123" s="399"/>
      <c r="J123" s="399"/>
      <c r="K123" s="399"/>
      <c r="L123" s="399"/>
      <c r="M123" s="399"/>
      <c r="N123" s="399"/>
      <c r="O123" s="399"/>
      <c r="P123" s="399"/>
      <c r="Q123" s="399"/>
      <c r="R123" s="399"/>
      <c r="S123" s="399"/>
      <c r="T123" s="399"/>
      <c r="U123" s="399"/>
      <c r="V123" s="399"/>
      <c r="W123" s="399"/>
      <c r="X123" s="399"/>
      <c r="Y123" s="399"/>
      <c r="Z123" s="399"/>
      <c r="AA123" s="399"/>
      <c r="AB123" s="399"/>
      <c r="AC123" s="399"/>
      <c r="AD123" s="399"/>
      <c r="AE123" s="399"/>
      <c r="AF123" s="399"/>
      <c r="AG123" s="399"/>
    </row>
    <row r="124" spans="1:33" s="22" customFormat="1" ht="18" x14ac:dyDescent="0.25">
      <c r="A124" s="243">
        <f t="shared" si="1"/>
        <v>121</v>
      </c>
      <c r="B124" s="244"/>
      <c r="C124" s="399"/>
      <c r="D124" s="399"/>
      <c r="E124" s="399"/>
      <c r="F124" s="399"/>
      <c r="G124" s="399"/>
      <c r="H124" s="399"/>
      <c r="I124" s="399"/>
      <c r="J124" s="399"/>
      <c r="K124" s="399"/>
      <c r="L124" s="399"/>
      <c r="M124" s="399"/>
      <c r="N124" s="399"/>
      <c r="O124" s="399"/>
      <c r="P124" s="399"/>
      <c r="Q124" s="399"/>
      <c r="R124" s="399"/>
      <c r="S124" s="399"/>
      <c r="T124" s="399"/>
      <c r="U124" s="399"/>
      <c r="V124" s="399"/>
      <c r="W124" s="399"/>
      <c r="X124" s="399"/>
      <c r="Y124" s="399"/>
      <c r="Z124" s="399"/>
      <c r="AA124" s="399"/>
      <c r="AB124" s="399"/>
      <c r="AC124" s="399"/>
      <c r="AD124" s="399"/>
      <c r="AE124" s="399"/>
      <c r="AF124" s="399"/>
      <c r="AG124" s="399"/>
    </row>
    <row r="125" spans="1:33" s="22" customFormat="1" ht="18" x14ac:dyDescent="0.25">
      <c r="A125" s="243">
        <f t="shared" si="1"/>
        <v>122</v>
      </c>
      <c r="B125" s="244"/>
      <c r="C125" s="399"/>
      <c r="D125" s="399"/>
      <c r="E125" s="399"/>
      <c r="F125" s="399"/>
      <c r="G125" s="399"/>
      <c r="H125" s="399"/>
      <c r="I125" s="399"/>
      <c r="J125" s="399"/>
      <c r="K125" s="399"/>
      <c r="L125" s="399"/>
      <c r="M125" s="399"/>
      <c r="N125" s="399"/>
      <c r="O125" s="399"/>
      <c r="P125" s="399"/>
      <c r="Q125" s="399"/>
      <c r="R125" s="399"/>
      <c r="S125" s="399"/>
      <c r="T125" s="399"/>
      <c r="U125" s="399"/>
      <c r="V125" s="399"/>
      <c r="W125" s="399"/>
      <c r="X125" s="399"/>
      <c r="Y125" s="399"/>
      <c r="Z125" s="399"/>
      <c r="AA125" s="399"/>
      <c r="AB125" s="399"/>
      <c r="AC125" s="399"/>
      <c r="AD125" s="399"/>
      <c r="AE125" s="399"/>
      <c r="AF125" s="399"/>
      <c r="AG125" s="399"/>
    </row>
    <row r="126" spans="1:33" s="22" customFormat="1" ht="18" x14ac:dyDescent="0.25">
      <c r="A126" s="243">
        <f t="shared" si="1"/>
        <v>123</v>
      </c>
      <c r="B126" s="244"/>
      <c r="C126" s="399"/>
      <c r="D126" s="399"/>
      <c r="E126" s="399"/>
      <c r="F126" s="399"/>
      <c r="G126" s="399"/>
      <c r="H126" s="399"/>
      <c r="I126" s="399"/>
      <c r="J126" s="399"/>
      <c r="K126" s="399"/>
      <c r="L126" s="399"/>
      <c r="M126" s="399"/>
      <c r="N126" s="399"/>
      <c r="O126" s="399"/>
      <c r="P126" s="399"/>
      <c r="Q126" s="399"/>
      <c r="R126" s="399"/>
      <c r="S126" s="399"/>
      <c r="T126" s="399"/>
      <c r="U126" s="399"/>
      <c r="V126" s="399"/>
      <c r="W126" s="399"/>
      <c r="X126" s="399"/>
      <c r="Y126" s="399"/>
      <c r="Z126" s="399"/>
      <c r="AA126" s="399"/>
      <c r="AB126" s="399"/>
      <c r="AC126" s="399"/>
      <c r="AD126" s="399"/>
      <c r="AE126" s="399"/>
      <c r="AF126" s="399"/>
      <c r="AG126" s="399"/>
    </row>
    <row r="127" spans="1:33" s="22" customFormat="1" ht="18" x14ac:dyDescent="0.25">
      <c r="A127" s="243">
        <f t="shared" si="1"/>
        <v>124</v>
      </c>
      <c r="B127" s="244"/>
      <c r="C127" s="399"/>
      <c r="D127" s="399"/>
      <c r="E127" s="399"/>
      <c r="F127" s="399"/>
      <c r="G127" s="399"/>
      <c r="H127" s="399"/>
      <c r="I127" s="399"/>
      <c r="J127" s="399"/>
      <c r="K127" s="399"/>
      <c r="L127" s="399"/>
      <c r="M127" s="399"/>
      <c r="N127" s="399"/>
      <c r="O127" s="399"/>
      <c r="P127" s="399"/>
      <c r="Q127" s="399"/>
      <c r="R127" s="399"/>
      <c r="S127" s="399"/>
      <c r="T127" s="399"/>
      <c r="U127" s="399"/>
      <c r="V127" s="399"/>
      <c r="W127" s="399"/>
      <c r="X127" s="399"/>
      <c r="Y127" s="399"/>
      <c r="Z127" s="399"/>
      <c r="AA127" s="399"/>
      <c r="AB127" s="399"/>
      <c r="AC127" s="399"/>
      <c r="AD127" s="399"/>
      <c r="AE127" s="399"/>
      <c r="AF127" s="399"/>
      <c r="AG127" s="399"/>
    </row>
    <row r="128" spans="1:33" s="22" customFormat="1" ht="18" customHeight="1" x14ac:dyDescent="0.25">
      <c r="A128" s="243">
        <f t="shared" si="1"/>
        <v>125</v>
      </c>
      <c r="B128" s="244"/>
      <c r="C128" s="399"/>
      <c r="D128" s="399"/>
      <c r="E128" s="399"/>
      <c r="F128" s="399"/>
      <c r="G128" s="399"/>
      <c r="H128" s="399"/>
      <c r="I128" s="399"/>
      <c r="J128" s="399"/>
      <c r="K128" s="399"/>
      <c r="L128" s="399"/>
      <c r="M128" s="399"/>
      <c r="N128" s="399"/>
      <c r="O128" s="399"/>
      <c r="P128" s="399"/>
      <c r="Q128" s="399"/>
      <c r="R128" s="399"/>
      <c r="S128" s="399"/>
      <c r="T128" s="399"/>
      <c r="U128" s="399"/>
      <c r="V128" s="399"/>
      <c r="W128" s="399"/>
      <c r="X128" s="399"/>
      <c r="Y128" s="399"/>
      <c r="Z128" s="399"/>
      <c r="AA128" s="399"/>
      <c r="AB128" s="399"/>
      <c r="AC128" s="399"/>
      <c r="AD128" s="399"/>
      <c r="AE128" s="399"/>
      <c r="AF128" s="399"/>
      <c r="AG128" s="399"/>
    </row>
    <row r="129" spans="1:33" s="22" customFormat="1" ht="18" customHeight="1" x14ac:dyDescent="0.25">
      <c r="A129" s="243">
        <f t="shared" si="1"/>
        <v>126</v>
      </c>
      <c r="B129" s="244"/>
      <c r="C129" s="399"/>
      <c r="D129" s="399"/>
      <c r="E129" s="399"/>
      <c r="F129" s="399"/>
      <c r="G129" s="399"/>
      <c r="H129" s="399"/>
      <c r="I129" s="399"/>
      <c r="J129" s="399"/>
      <c r="K129" s="399"/>
      <c r="L129" s="399"/>
      <c r="M129" s="399"/>
      <c r="N129" s="399"/>
      <c r="O129" s="399"/>
      <c r="P129" s="399"/>
      <c r="Q129" s="399"/>
      <c r="R129" s="399"/>
      <c r="S129" s="399"/>
      <c r="T129" s="399"/>
      <c r="U129" s="399"/>
      <c r="V129" s="399"/>
      <c r="W129" s="399"/>
      <c r="X129" s="399"/>
      <c r="Y129" s="399"/>
      <c r="Z129" s="399"/>
      <c r="AA129" s="399"/>
      <c r="AB129" s="399"/>
      <c r="AC129" s="399"/>
      <c r="AD129" s="399"/>
      <c r="AE129" s="399"/>
      <c r="AF129" s="399"/>
      <c r="AG129" s="399"/>
    </row>
    <row r="130" spans="1:33" s="22" customFormat="1" ht="18" customHeight="1" x14ac:dyDescent="0.25">
      <c r="A130" s="243">
        <f t="shared" si="1"/>
        <v>127</v>
      </c>
      <c r="B130" s="244"/>
      <c r="C130" s="399"/>
      <c r="D130" s="399"/>
      <c r="E130" s="399"/>
      <c r="F130" s="399"/>
      <c r="G130" s="399"/>
      <c r="H130" s="399"/>
      <c r="I130" s="399"/>
      <c r="J130" s="399"/>
      <c r="K130" s="399"/>
      <c r="L130" s="399"/>
      <c r="M130" s="399"/>
      <c r="N130" s="399"/>
      <c r="O130" s="399"/>
      <c r="P130" s="399"/>
      <c r="Q130" s="399"/>
      <c r="R130" s="399"/>
      <c r="S130" s="399"/>
      <c r="T130" s="399"/>
      <c r="U130" s="399"/>
      <c r="V130" s="399"/>
      <c r="W130" s="399"/>
      <c r="X130" s="399"/>
      <c r="Y130" s="399"/>
      <c r="Z130" s="399"/>
      <c r="AA130" s="399"/>
      <c r="AB130" s="399"/>
      <c r="AC130" s="399"/>
      <c r="AD130" s="399"/>
      <c r="AE130" s="399"/>
      <c r="AF130" s="399"/>
      <c r="AG130" s="399"/>
    </row>
    <row r="131" spans="1:33" s="22" customFormat="1" ht="18" customHeight="1" x14ac:dyDescent="0.25">
      <c r="A131" s="243">
        <f t="shared" si="1"/>
        <v>128</v>
      </c>
      <c r="B131" s="244"/>
      <c r="C131" s="399"/>
      <c r="D131" s="399"/>
      <c r="E131" s="399"/>
      <c r="F131" s="399"/>
      <c r="G131" s="399"/>
      <c r="H131" s="399"/>
      <c r="I131" s="399"/>
      <c r="J131" s="399"/>
      <c r="K131" s="399"/>
      <c r="L131" s="399"/>
      <c r="M131" s="399"/>
      <c r="N131" s="399"/>
      <c r="O131" s="399"/>
      <c r="P131" s="399"/>
      <c r="Q131" s="399"/>
      <c r="R131" s="399"/>
      <c r="S131" s="399"/>
      <c r="T131" s="399"/>
      <c r="U131" s="399"/>
      <c r="V131" s="399"/>
      <c r="W131" s="399"/>
      <c r="X131" s="399"/>
      <c r="Y131" s="399"/>
      <c r="Z131" s="399"/>
      <c r="AA131" s="399"/>
      <c r="AB131" s="399"/>
      <c r="AC131" s="399"/>
      <c r="AD131" s="399"/>
      <c r="AE131" s="399"/>
      <c r="AF131" s="399"/>
      <c r="AG131" s="399"/>
    </row>
    <row r="132" spans="1:33" s="22" customFormat="1" ht="18" customHeight="1" x14ac:dyDescent="0.25">
      <c r="A132" s="243">
        <f t="shared" si="1"/>
        <v>129</v>
      </c>
      <c r="B132" s="244"/>
      <c r="C132" s="399"/>
      <c r="D132" s="399"/>
      <c r="E132" s="399"/>
      <c r="F132" s="399"/>
      <c r="G132" s="399"/>
      <c r="H132" s="399"/>
      <c r="I132" s="399"/>
      <c r="J132" s="399"/>
      <c r="K132" s="399"/>
      <c r="L132" s="399"/>
      <c r="M132" s="399"/>
      <c r="N132" s="399"/>
      <c r="O132" s="399"/>
      <c r="P132" s="399"/>
      <c r="Q132" s="399"/>
      <c r="R132" s="399"/>
      <c r="S132" s="399"/>
      <c r="T132" s="399"/>
      <c r="U132" s="399"/>
      <c r="V132" s="399"/>
      <c r="W132" s="399"/>
      <c r="X132" s="399"/>
      <c r="Y132" s="399"/>
      <c r="Z132" s="399"/>
      <c r="AA132" s="399"/>
      <c r="AB132" s="399"/>
      <c r="AC132" s="399"/>
      <c r="AD132" s="399"/>
      <c r="AE132" s="399"/>
      <c r="AF132" s="399"/>
      <c r="AG132" s="399"/>
    </row>
    <row r="133" spans="1:33" s="22" customFormat="1" ht="18" customHeight="1" x14ac:dyDescent="0.25">
      <c r="A133" s="243">
        <f t="shared" si="1"/>
        <v>130</v>
      </c>
      <c r="B133" s="244"/>
      <c r="C133" s="399"/>
      <c r="D133" s="399"/>
      <c r="E133" s="399"/>
      <c r="F133" s="399"/>
      <c r="G133" s="399"/>
      <c r="H133" s="399"/>
      <c r="I133" s="399"/>
      <c r="J133" s="399"/>
      <c r="K133" s="399"/>
      <c r="L133" s="399"/>
      <c r="M133" s="399"/>
      <c r="N133" s="399"/>
      <c r="O133" s="399"/>
      <c r="P133" s="399"/>
      <c r="Q133" s="399"/>
      <c r="R133" s="399"/>
      <c r="S133" s="399"/>
      <c r="T133" s="399"/>
      <c r="U133" s="399"/>
      <c r="V133" s="399"/>
      <c r="W133" s="399"/>
      <c r="X133" s="399"/>
      <c r="Y133" s="399"/>
      <c r="Z133" s="399"/>
      <c r="AA133" s="399"/>
      <c r="AB133" s="399"/>
      <c r="AC133" s="399"/>
      <c r="AD133" s="399"/>
      <c r="AE133" s="399"/>
      <c r="AF133" s="399"/>
      <c r="AG133" s="399"/>
    </row>
    <row r="134" spans="1:33" s="22" customFormat="1" ht="18" customHeight="1" x14ac:dyDescent="0.25">
      <c r="A134" s="243">
        <f t="shared" ref="A134:A153" si="2">A133+1</f>
        <v>131</v>
      </c>
      <c r="B134" s="244"/>
      <c r="C134" s="399"/>
      <c r="D134" s="399"/>
      <c r="E134" s="399"/>
      <c r="F134" s="399"/>
      <c r="G134" s="399"/>
      <c r="H134" s="399"/>
      <c r="I134" s="399"/>
      <c r="J134" s="399"/>
      <c r="K134" s="399"/>
      <c r="L134" s="399"/>
      <c r="M134" s="399"/>
      <c r="N134" s="399"/>
      <c r="O134" s="399"/>
      <c r="P134" s="399"/>
      <c r="Q134" s="399"/>
      <c r="R134" s="399"/>
      <c r="S134" s="399"/>
      <c r="T134" s="399"/>
      <c r="U134" s="399"/>
      <c r="V134" s="399"/>
      <c r="W134" s="399"/>
      <c r="X134" s="399"/>
      <c r="Y134" s="399"/>
      <c r="Z134" s="399"/>
      <c r="AA134" s="399"/>
      <c r="AB134" s="399"/>
      <c r="AC134" s="399"/>
      <c r="AD134" s="399"/>
      <c r="AE134" s="399"/>
      <c r="AF134" s="399"/>
      <c r="AG134" s="399"/>
    </row>
    <row r="135" spans="1:33" s="22" customFormat="1" ht="18" customHeight="1" x14ac:dyDescent="0.25">
      <c r="A135" s="243">
        <f t="shared" si="2"/>
        <v>132</v>
      </c>
      <c r="B135" s="244"/>
      <c r="C135" s="399"/>
      <c r="D135" s="399"/>
      <c r="E135" s="399"/>
      <c r="F135" s="399"/>
      <c r="G135" s="399"/>
      <c r="H135" s="399"/>
      <c r="I135" s="399"/>
      <c r="J135" s="399"/>
      <c r="K135" s="399"/>
      <c r="L135" s="399"/>
      <c r="M135" s="399"/>
      <c r="N135" s="399"/>
      <c r="O135" s="399"/>
      <c r="P135" s="399"/>
      <c r="Q135" s="399"/>
      <c r="R135" s="399"/>
      <c r="S135" s="399"/>
      <c r="T135" s="399"/>
      <c r="U135" s="399"/>
      <c r="V135" s="399"/>
      <c r="W135" s="399"/>
      <c r="X135" s="399"/>
      <c r="Y135" s="399"/>
      <c r="Z135" s="399"/>
      <c r="AA135" s="399"/>
      <c r="AB135" s="399"/>
      <c r="AC135" s="399"/>
      <c r="AD135" s="399"/>
      <c r="AE135" s="399"/>
      <c r="AF135" s="399"/>
      <c r="AG135" s="399"/>
    </row>
    <row r="136" spans="1:33" s="22" customFormat="1" ht="18" customHeight="1" x14ac:dyDescent="0.25">
      <c r="A136" s="243">
        <f t="shared" si="2"/>
        <v>133</v>
      </c>
      <c r="B136" s="244"/>
      <c r="C136" s="399"/>
      <c r="D136" s="399"/>
      <c r="E136" s="399"/>
      <c r="F136" s="399"/>
      <c r="G136" s="399"/>
      <c r="H136" s="399"/>
      <c r="I136" s="399"/>
      <c r="J136" s="399"/>
      <c r="K136" s="399"/>
      <c r="L136" s="399"/>
      <c r="M136" s="399"/>
      <c r="N136" s="399"/>
      <c r="O136" s="399"/>
      <c r="P136" s="399"/>
      <c r="Q136" s="399"/>
      <c r="R136" s="399"/>
      <c r="S136" s="399"/>
      <c r="T136" s="399"/>
      <c r="U136" s="399"/>
      <c r="V136" s="399"/>
      <c r="W136" s="399"/>
      <c r="X136" s="399"/>
      <c r="Y136" s="399"/>
      <c r="Z136" s="399"/>
      <c r="AA136" s="399"/>
      <c r="AB136" s="399"/>
      <c r="AC136" s="399"/>
      <c r="AD136" s="399"/>
      <c r="AE136" s="399"/>
      <c r="AF136" s="399"/>
      <c r="AG136" s="399"/>
    </row>
    <row r="137" spans="1:33" s="22" customFormat="1" ht="18" customHeight="1" x14ac:dyDescent="0.25">
      <c r="A137" s="243">
        <f t="shared" si="2"/>
        <v>134</v>
      </c>
      <c r="B137" s="244"/>
      <c r="C137" s="399"/>
      <c r="D137" s="399"/>
      <c r="E137" s="399"/>
      <c r="F137" s="399"/>
      <c r="G137" s="399"/>
      <c r="H137" s="399"/>
      <c r="I137" s="399"/>
      <c r="J137" s="399"/>
      <c r="K137" s="399"/>
      <c r="L137" s="399"/>
      <c r="M137" s="399"/>
      <c r="N137" s="399"/>
      <c r="O137" s="399"/>
      <c r="P137" s="399"/>
      <c r="Q137" s="399"/>
      <c r="R137" s="399"/>
      <c r="S137" s="399"/>
      <c r="T137" s="399"/>
      <c r="U137" s="399"/>
      <c r="V137" s="399"/>
      <c r="W137" s="399"/>
      <c r="X137" s="399"/>
      <c r="Y137" s="399"/>
      <c r="Z137" s="399"/>
      <c r="AA137" s="399"/>
      <c r="AB137" s="399"/>
      <c r="AC137" s="399"/>
      <c r="AD137" s="399"/>
      <c r="AE137" s="399"/>
      <c r="AF137" s="399"/>
      <c r="AG137" s="399"/>
    </row>
    <row r="138" spans="1:33" s="22" customFormat="1" ht="18" customHeight="1" x14ac:dyDescent="0.25">
      <c r="A138" s="243">
        <f t="shared" si="2"/>
        <v>135</v>
      </c>
      <c r="B138" s="244"/>
      <c r="C138" s="399"/>
      <c r="D138" s="399"/>
      <c r="E138" s="399"/>
      <c r="F138" s="399"/>
      <c r="G138" s="399"/>
      <c r="H138" s="399"/>
      <c r="I138" s="399"/>
      <c r="J138" s="399"/>
      <c r="K138" s="399"/>
      <c r="L138" s="399"/>
      <c r="M138" s="399"/>
      <c r="N138" s="399"/>
      <c r="O138" s="399"/>
      <c r="P138" s="399"/>
      <c r="Q138" s="399"/>
      <c r="R138" s="399"/>
      <c r="S138" s="399"/>
      <c r="T138" s="399"/>
      <c r="U138" s="399"/>
      <c r="V138" s="399"/>
      <c r="W138" s="399"/>
      <c r="X138" s="399"/>
      <c r="Y138" s="399"/>
      <c r="Z138" s="399"/>
      <c r="AA138" s="399"/>
      <c r="AB138" s="399"/>
      <c r="AC138" s="399"/>
      <c r="AD138" s="399"/>
      <c r="AE138" s="399"/>
      <c r="AF138" s="399"/>
      <c r="AG138" s="399"/>
    </row>
    <row r="139" spans="1:33" s="22" customFormat="1" ht="18" customHeight="1" x14ac:dyDescent="0.25">
      <c r="A139" s="243">
        <f t="shared" si="2"/>
        <v>136</v>
      </c>
      <c r="B139" s="244"/>
      <c r="C139" s="399"/>
      <c r="D139" s="399"/>
      <c r="E139" s="399"/>
      <c r="F139" s="399"/>
      <c r="G139" s="399"/>
      <c r="H139" s="399"/>
      <c r="I139" s="399"/>
      <c r="J139" s="399"/>
      <c r="K139" s="399"/>
      <c r="L139" s="399"/>
      <c r="M139" s="399"/>
      <c r="N139" s="399"/>
      <c r="O139" s="399"/>
      <c r="P139" s="399"/>
      <c r="Q139" s="399"/>
      <c r="R139" s="399"/>
      <c r="S139" s="399"/>
      <c r="T139" s="399"/>
      <c r="U139" s="399"/>
      <c r="V139" s="399"/>
      <c r="W139" s="399"/>
      <c r="X139" s="399"/>
      <c r="Y139" s="399"/>
      <c r="Z139" s="399"/>
      <c r="AA139" s="399"/>
      <c r="AB139" s="399"/>
      <c r="AC139" s="399"/>
      <c r="AD139" s="399"/>
      <c r="AE139" s="399"/>
      <c r="AF139" s="399"/>
      <c r="AG139" s="399"/>
    </row>
    <row r="140" spans="1:33" s="22" customFormat="1" ht="18" x14ac:dyDescent="0.25">
      <c r="A140" s="243">
        <f t="shared" si="2"/>
        <v>137</v>
      </c>
      <c r="B140" s="244"/>
      <c r="C140" s="399"/>
      <c r="D140" s="399"/>
      <c r="E140" s="399"/>
      <c r="F140" s="399"/>
      <c r="G140" s="399"/>
      <c r="H140" s="399"/>
      <c r="I140" s="399"/>
      <c r="J140" s="399"/>
      <c r="K140" s="399"/>
      <c r="L140" s="399"/>
      <c r="M140" s="399"/>
      <c r="N140" s="399"/>
      <c r="O140" s="399"/>
      <c r="P140" s="399"/>
      <c r="Q140" s="399"/>
      <c r="R140" s="399"/>
      <c r="S140" s="399"/>
      <c r="T140" s="399"/>
      <c r="U140" s="399"/>
      <c r="V140" s="399"/>
      <c r="W140" s="399"/>
      <c r="X140" s="399"/>
      <c r="Y140" s="399"/>
      <c r="Z140" s="399"/>
      <c r="AA140" s="399"/>
      <c r="AB140" s="399"/>
      <c r="AC140" s="399"/>
      <c r="AD140" s="399"/>
      <c r="AE140" s="399"/>
      <c r="AF140" s="399"/>
      <c r="AG140" s="399"/>
    </row>
    <row r="141" spans="1:33" s="22" customFormat="1" ht="18" x14ac:dyDescent="0.25">
      <c r="A141" s="243">
        <f t="shared" si="2"/>
        <v>138</v>
      </c>
      <c r="B141" s="244"/>
      <c r="C141" s="399"/>
      <c r="D141" s="399"/>
      <c r="E141" s="399"/>
      <c r="F141" s="399"/>
      <c r="G141" s="399"/>
      <c r="H141" s="399"/>
      <c r="I141" s="399"/>
      <c r="J141" s="399"/>
      <c r="K141" s="399"/>
      <c r="L141" s="399"/>
      <c r="M141" s="399"/>
      <c r="N141" s="399"/>
      <c r="O141" s="399"/>
      <c r="P141" s="399"/>
      <c r="Q141" s="399"/>
      <c r="R141" s="399"/>
      <c r="S141" s="399"/>
      <c r="T141" s="399"/>
      <c r="U141" s="399"/>
      <c r="V141" s="399"/>
      <c r="W141" s="399"/>
      <c r="X141" s="399"/>
      <c r="Y141" s="399"/>
      <c r="Z141" s="399"/>
      <c r="AA141" s="399"/>
      <c r="AB141" s="399"/>
      <c r="AC141" s="399"/>
      <c r="AD141" s="399"/>
      <c r="AE141" s="399"/>
      <c r="AF141" s="399"/>
      <c r="AG141" s="399"/>
    </row>
    <row r="142" spans="1:33" s="22" customFormat="1" ht="18" x14ac:dyDescent="0.25">
      <c r="A142" s="243">
        <f t="shared" si="2"/>
        <v>139</v>
      </c>
      <c r="B142" s="244"/>
      <c r="C142" s="399"/>
      <c r="D142" s="399"/>
      <c r="E142" s="399"/>
      <c r="F142" s="399"/>
      <c r="G142" s="399"/>
      <c r="H142" s="399"/>
      <c r="I142" s="399"/>
      <c r="J142" s="399"/>
      <c r="K142" s="399"/>
      <c r="L142" s="399"/>
      <c r="M142" s="399"/>
      <c r="N142" s="399"/>
      <c r="O142" s="399"/>
      <c r="P142" s="399"/>
      <c r="Q142" s="399"/>
      <c r="R142" s="399"/>
      <c r="S142" s="399"/>
      <c r="T142" s="399"/>
      <c r="U142" s="399"/>
      <c r="V142" s="399"/>
      <c r="W142" s="399"/>
      <c r="X142" s="399"/>
      <c r="Y142" s="399"/>
      <c r="Z142" s="399"/>
      <c r="AA142" s="399"/>
      <c r="AB142" s="399"/>
      <c r="AC142" s="399"/>
      <c r="AD142" s="399"/>
      <c r="AE142" s="399"/>
      <c r="AF142" s="399"/>
      <c r="AG142" s="399"/>
    </row>
    <row r="143" spans="1:33" s="22" customFormat="1" ht="18" x14ac:dyDescent="0.25">
      <c r="A143" s="243">
        <f t="shared" si="2"/>
        <v>140</v>
      </c>
      <c r="B143" s="244"/>
      <c r="C143" s="399"/>
      <c r="D143" s="399"/>
      <c r="E143" s="399"/>
      <c r="F143" s="399"/>
      <c r="G143" s="399"/>
      <c r="H143" s="399"/>
      <c r="I143" s="399"/>
      <c r="J143" s="399"/>
      <c r="K143" s="399"/>
      <c r="L143" s="399"/>
      <c r="M143" s="399"/>
      <c r="N143" s="399"/>
      <c r="O143" s="399"/>
      <c r="P143" s="399"/>
      <c r="Q143" s="399"/>
      <c r="R143" s="399"/>
      <c r="S143" s="399"/>
      <c r="T143" s="399"/>
      <c r="U143" s="399"/>
      <c r="V143" s="399"/>
      <c r="W143" s="399"/>
      <c r="X143" s="399"/>
      <c r="Y143" s="399"/>
      <c r="Z143" s="399"/>
      <c r="AA143" s="399"/>
      <c r="AB143" s="399"/>
      <c r="AC143" s="399"/>
      <c r="AD143" s="399"/>
      <c r="AE143" s="399"/>
      <c r="AF143" s="399"/>
      <c r="AG143" s="399"/>
    </row>
    <row r="144" spans="1:33" s="22" customFormat="1" ht="18" x14ac:dyDescent="0.25">
      <c r="A144" s="243">
        <f t="shared" si="2"/>
        <v>141</v>
      </c>
      <c r="B144" s="244"/>
      <c r="C144" s="399"/>
      <c r="D144" s="399"/>
      <c r="E144" s="399"/>
      <c r="F144" s="399"/>
      <c r="G144" s="399"/>
      <c r="H144" s="399"/>
      <c r="I144" s="399"/>
      <c r="J144" s="399"/>
      <c r="K144" s="399"/>
      <c r="L144" s="399"/>
      <c r="M144" s="399"/>
      <c r="N144" s="399"/>
      <c r="O144" s="399"/>
      <c r="P144" s="399"/>
      <c r="Q144" s="399"/>
      <c r="R144" s="399"/>
      <c r="S144" s="399"/>
      <c r="T144" s="399"/>
      <c r="U144" s="399"/>
      <c r="V144" s="399"/>
      <c r="W144" s="399"/>
      <c r="X144" s="399"/>
      <c r="Y144" s="399"/>
      <c r="Z144" s="399"/>
      <c r="AA144" s="399"/>
      <c r="AB144" s="399"/>
      <c r="AC144" s="399"/>
      <c r="AD144" s="399"/>
      <c r="AE144" s="399"/>
      <c r="AF144" s="399"/>
      <c r="AG144" s="399"/>
    </row>
    <row r="145" spans="1:33" s="22" customFormat="1" ht="18" x14ac:dyDescent="0.25">
      <c r="A145" s="243">
        <f t="shared" si="2"/>
        <v>142</v>
      </c>
      <c r="B145" s="244"/>
      <c r="C145" s="399"/>
      <c r="D145" s="399"/>
      <c r="E145" s="399"/>
      <c r="F145" s="399"/>
      <c r="G145" s="399"/>
      <c r="H145" s="399"/>
      <c r="I145" s="399"/>
      <c r="J145" s="399"/>
      <c r="K145" s="399"/>
      <c r="L145" s="399"/>
      <c r="M145" s="399"/>
      <c r="N145" s="399"/>
      <c r="O145" s="399"/>
      <c r="P145" s="399"/>
      <c r="Q145" s="399"/>
      <c r="R145" s="399"/>
      <c r="S145" s="399"/>
      <c r="T145" s="399"/>
      <c r="U145" s="399"/>
      <c r="V145" s="399"/>
      <c r="W145" s="399"/>
      <c r="X145" s="399"/>
      <c r="Y145" s="399"/>
      <c r="Z145" s="399"/>
      <c r="AA145" s="399"/>
      <c r="AB145" s="399"/>
      <c r="AC145" s="399"/>
      <c r="AD145" s="399"/>
      <c r="AE145" s="399"/>
      <c r="AF145" s="399"/>
      <c r="AG145" s="399"/>
    </row>
    <row r="146" spans="1:33" s="22" customFormat="1" ht="18" x14ac:dyDescent="0.25">
      <c r="A146" s="243">
        <f t="shared" si="2"/>
        <v>143</v>
      </c>
      <c r="B146" s="244"/>
      <c r="C146" s="399"/>
      <c r="D146" s="399"/>
      <c r="E146" s="399"/>
      <c r="F146" s="399"/>
      <c r="G146" s="399"/>
      <c r="H146" s="399"/>
      <c r="I146" s="399"/>
      <c r="J146" s="399"/>
      <c r="K146" s="399"/>
      <c r="L146" s="399"/>
      <c r="M146" s="399"/>
      <c r="N146" s="399"/>
      <c r="O146" s="399"/>
      <c r="P146" s="399"/>
      <c r="Q146" s="399"/>
      <c r="R146" s="399"/>
      <c r="S146" s="399"/>
      <c r="T146" s="399"/>
      <c r="U146" s="399"/>
      <c r="V146" s="399"/>
      <c r="W146" s="399"/>
      <c r="X146" s="399"/>
      <c r="Y146" s="399"/>
      <c r="Z146" s="399"/>
      <c r="AA146" s="399"/>
      <c r="AB146" s="399"/>
      <c r="AC146" s="399"/>
      <c r="AD146" s="399"/>
      <c r="AE146" s="399"/>
      <c r="AF146" s="399"/>
      <c r="AG146" s="399"/>
    </row>
    <row r="147" spans="1:33" s="22" customFormat="1" ht="18" x14ac:dyDescent="0.25">
      <c r="A147" s="243">
        <f t="shared" si="2"/>
        <v>144</v>
      </c>
      <c r="B147" s="244"/>
      <c r="C147" s="399"/>
      <c r="D147" s="399"/>
      <c r="E147" s="399"/>
      <c r="F147" s="399"/>
      <c r="G147" s="399"/>
      <c r="H147" s="399"/>
      <c r="I147" s="399"/>
      <c r="J147" s="399"/>
      <c r="K147" s="399"/>
      <c r="L147" s="399"/>
      <c r="M147" s="399"/>
      <c r="N147" s="399"/>
      <c r="O147" s="399"/>
      <c r="P147" s="399"/>
      <c r="Q147" s="399"/>
      <c r="R147" s="399"/>
      <c r="S147" s="399"/>
      <c r="T147" s="399"/>
      <c r="U147" s="399"/>
      <c r="V147" s="399"/>
      <c r="W147" s="399"/>
      <c r="X147" s="399"/>
      <c r="Y147" s="399"/>
      <c r="Z147" s="399"/>
      <c r="AA147" s="399"/>
      <c r="AB147" s="399"/>
      <c r="AC147" s="399"/>
      <c r="AD147" s="399"/>
      <c r="AE147" s="399"/>
      <c r="AF147" s="399"/>
      <c r="AG147" s="399"/>
    </row>
    <row r="148" spans="1:33" s="22" customFormat="1" ht="18" x14ac:dyDescent="0.25">
      <c r="A148" s="243">
        <f t="shared" si="2"/>
        <v>145</v>
      </c>
      <c r="B148" s="244"/>
      <c r="C148" s="399"/>
      <c r="D148" s="399"/>
      <c r="E148" s="399"/>
      <c r="F148" s="399"/>
      <c r="G148" s="399"/>
      <c r="H148" s="399"/>
      <c r="I148" s="399"/>
      <c r="J148" s="399"/>
      <c r="K148" s="399"/>
      <c r="L148" s="399"/>
      <c r="M148" s="399"/>
      <c r="N148" s="399"/>
      <c r="O148" s="399"/>
      <c r="P148" s="399"/>
      <c r="Q148" s="399"/>
      <c r="R148" s="399"/>
      <c r="S148" s="399"/>
      <c r="T148" s="399"/>
      <c r="U148" s="399"/>
      <c r="V148" s="399"/>
      <c r="W148" s="399"/>
      <c r="X148" s="399"/>
      <c r="Y148" s="399"/>
      <c r="Z148" s="399"/>
      <c r="AA148" s="399"/>
      <c r="AB148" s="399"/>
      <c r="AC148" s="399"/>
      <c r="AD148" s="399"/>
      <c r="AE148" s="399"/>
      <c r="AF148" s="399"/>
      <c r="AG148" s="399"/>
    </row>
    <row r="149" spans="1:33" s="22" customFormat="1" ht="18" x14ac:dyDescent="0.25">
      <c r="A149" s="243">
        <f t="shared" si="2"/>
        <v>146</v>
      </c>
      <c r="B149" s="244"/>
      <c r="C149" s="399"/>
      <c r="D149" s="399"/>
      <c r="E149" s="399"/>
      <c r="F149" s="399"/>
      <c r="G149" s="399"/>
      <c r="H149" s="399"/>
      <c r="I149" s="399"/>
      <c r="J149" s="399"/>
      <c r="K149" s="399"/>
      <c r="L149" s="399"/>
      <c r="M149" s="399"/>
      <c r="N149" s="399"/>
      <c r="O149" s="399"/>
      <c r="P149" s="399"/>
      <c r="Q149" s="399"/>
      <c r="R149" s="399"/>
      <c r="S149" s="399"/>
      <c r="T149" s="399"/>
      <c r="U149" s="399"/>
      <c r="V149" s="399"/>
      <c r="W149" s="399"/>
      <c r="X149" s="399"/>
      <c r="Y149" s="399"/>
      <c r="Z149" s="399"/>
      <c r="AA149" s="399"/>
      <c r="AB149" s="399"/>
      <c r="AC149" s="399"/>
      <c r="AD149" s="399"/>
      <c r="AE149" s="399"/>
      <c r="AF149" s="399"/>
      <c r="AG149" s="399"/>
    </row>
    <row r="150" spans="1:33" s="22" customFormat="1" ht="18" x14ac:dyDescent="0.25">
      <c r="A150" s="243">
        <f t="shared" si="2"/>
        <v>147</v>
      </c>
      <c r="B150" s="244"/>
      <c r="C150" s="399"/>
      <c r="D150" s="399"/>
      <c r="E150" s="399"/>
      <c r="F150" s="399"/>
      <c r="G150" s="399"/>
      <c r="H150" s="399"/>
      <c r="I150" s="399"/>
      <c r="J150" s="399"/>
      <c r="K150" s="399"/>
      <c r="L150" s="399"/>
      <c r="M150" s="399"/>
      <c r="N150" s="399"/>
      <c r="O150" s="399"/>
      <c r="P150" s="399"/>
      <c r="Q150" s="399"/>
      <c r="R150" s="399"/>
      <c r="S150" s="399"/>
      <c r="T150" s="399"/>
      <c r="U150" s="399"/>
      <c r="V150" s="399"/>
      <c r="W150" s="399"/>
      <c r="X150" s="399"/>
      <c r="Y150" s="399"/>
      <c r="Z150" s="399"/>
      <c r="AA150" s="399"/>
      <c r="AB150" s="399"/>
      <c r="AC150" s="399"/>
      <c r="AD150" s="399"/>
      <c r="AE150" s="399"/>
      <c r="AF150" s="399"/>
      <c r="AG150" s="399"/>
    </row>
    <row r="151" spans="1:33" s="22" customFormat="1" ht="18" x14ac:dyDescent="0.25">
      <c r="A151" s="243">
        <f t="shared" si="2"/>
        <v>148</v>
      </c>
      <c r="B151" s="244"/>
      <c r="C151" s="399"/>
      <c r="D151" s="399"/>
      <c r="E151" s="399"/>
      <c r="F151" s="399"/>
      <c r="G151" s="399"/>
      <c r="H151" s="399"/>
      <c r="I151" s="399"/>
      <c r="J151" s="399"/>
      <c r="K151" s="399"/>
      <c r="L151" s="399"/>
      <c r="M151" s="399"/>
      <c r="N151" s="399"/>
      <c r="O151" s="399"/>
      <c r="P151" s="399"/>
      <c r="Q151" s="399"/>
      <c r="R151" s="399"/>
      <c r="S151" s="399"/>
      <c r="T151" s="399"/>
      <c r="U151" s="399"/>
      <c r="V151" s="399"/>
      <c r="W151" s="399"/>
      <c r="X151" s="399"/>
      <c r="Y151" s="399"/>
      <c r="Z151" s="399"/>
      <c r="AA151" s="399"/>
      <c r="AB151" s="399"/>
      <c r="AC151" s="399"/>
      <c r="AD151" s="399"/>
      <c r="AE151" s="399"/>
      <c r="AF151" s="399"/>
      <c r="AG151" s="399"/>
    </row>
    <row r="152" spans="1:33" s="22" customFormat="1" ht="18" x14ac:dyDescent="0.25">
      <c r="A152" s="243">
        <f t="shared" si="2"/>
        <v>149</v>
      </c>
      <c r="B152" s="244"/>
      <c r="C152" s="399"/>
      <c r="D152" s="399"/>
      <c r="E152" s="399"/>
      <c r="F152" s="399"/>
      <c r="G152" s="399"/>
      <c r="H152" s="399"/>
      <c r="I152" s="399"/>
      <c r="J152" s="399"/>
      <c r="K152" s="399"/>
      <c r="L152" s="399"/>
      <c r="M152" s="399"/>
      <c r="N152" s="399"/>
      <c r="O152" s="399"/>
      <c r="P152" s="399"/>
      <c r="Q152" s="399"/>
      <c r="R152" s="399"/>
      <c r="S152" s="399"/>
      <c r="T152" s="399"/>
      <c r="U152" s="399"/>
      <c r="V152" s="399"/>
      <c r="W152" s="399"/>
      <c r="X152" s="399"/>
      <c r="Y152" s="399"/>
      <c r="Z152" s="399"/>
      <c r="AA152" s="399"/>
      <c r="AB152" s="399"/>
      <c r="AC152" s="399"/>
      <c r="AD152" s="399"/>
      <c r="AE152" s="399"/>
      <c r="AF152" s="399"/>
      <c r="AG152" s="399"/>
    </row>
    <row r="153" spans="1:33" s="22" customFormat="1" ht="18.75" thickBot="1" x14ac:dyDescent="0.3">
      <c r="A153" s="243">
        <f t="shared" si="2"/>
        <v>150</v>
      </c>
      <c r="B153" s="244"/>
      <c r="C153" s="399"/>
      <c r="D153" s="399"/>
      <c r="E153" s="399"/>
      <c r="F153" s="399"/>
      <c r="G153" s="399"/>
      <c r="H153" s="399"/>
      <c r="I153" s="399"/>
      <c r="J153" s="399"/>
      <c r="K153" s="399"/>
      <c r="L153" s="399"/>
      <c r="M153" s="399"/>
      <c r="N153" s="399"/>
      <c r="O153" s="399"/>
      <c r="P153" s="399"/>
      <c r="Q153" s="399"/>
      <c r="R153" s="399"/>
      <c r="S153" s="399"/>
      <c r="T153" s="399"/>
      <c r="U153" s="399"/>
      <c r="V153" s="399"/>
      <c r="W153" s="399"/>
      <c r="X153" s="399"/>
      <c r="Y153" s="399"/>
      <c r="Z153" s="399"/>
      <c r="AA153" s="399"/>
      <c r="AB153" s="399"/>
      <c r="AC153" s="399"/>
      <c r="AD153" s="399"/>
      <c r="AE153" s="399"/>
      <c r="AF153" s="399"/>
      <c r="AG153" s="399"/>
    </row>
    <row r="154" spans="1:33" s="27" customFormat="1" ht="23.25" customHeight="1" x14ac:dyDescent="0.25">
      <c r="A154" s="529" t="s">
        <v>73</v>
      </c>
      <c r="B154" s="25" t="s">
        <v>55</v>
      </c>
      <c r="C154" s="26">
        <f t="shared" ref="C154:D154" si="3">COUNTIFS(C$4:C$153,$B$154)</f>
        <v>0</v>
      </c>
      <c r="D154" s="26">
        <f t="shared" si="3"/>
        <v>0</v>
      </c>
      <c r="E154" s="26">
        <f>COUNTIFS(E$4:E$153,$B$154)</f>
        <v>0</v>
      </c>
      <c r="F154" s="26">
        <f t="shared" ref="F154:AG154" si="4">COUNTIFS(F$4:F$153,$B$154)</f>
        <v>0</v>
      </c>
      <c r="G154" s="26">
        <f t="shared" si="4"/>
        <v>0</v>
      </c>
      <c r="H154" s="26">
        <f t="shared" si="4"/>
        <v>0</v>
      </c>
      <c r="I154" s="26">
        <f t="shared" si="4"/>
        <v>0</v>
      </c>
      <c r="J154" s="26">
        <f t="shared" si="4"/>
        <v>0</v>
      </c>
      <c r="K154" s="26">
        <f t="shared" si="4"/>
        <v>0</v>
      </c>
      <c r="L154" s="510">
        <f t="shared" si="4"/>
        <v>0</v>
      </c>
      <c r="M154" s="26">
        <f t="shared" si="4"/>
        <v>0</v>
      </c>
      <c r="N154" s="26">
        <f t="shared" si="4"/>
        <v>0</v>
      </c>
      <c r="O154" s="26">
        <f t="shared" si="4"/>
        <v>0</v>
      </c>
      <c r="P154" s="26">
        <f t="shared" si="4"/>
        <v>0</v>
      </c>
      <c r="Q154" s="26">
        <f t="shared" si="4"/>
        <v>0</v>
      </c>
      <c r="R154" s="26">
        <f t="shared" si="4"/>
        <v>0</v>
      </c>
      <c r="S154" s="26">
        <f t="shared" si="4"/>
        <v>0</v>
      </c>
      <c r="T154" s="26">
        <f t="shared" si="4"/>
        <v>0</v>
      </c>
      <c r="U154" s="26">
        <f t="shared" si="4"/>
        <v>0</v>
      </c>
      <c r="V154" s="26">
        <f t="shared" si="4"/>
        <v>0</v>
      </c>
      <c r="W154" s="26">
        <f t="shared" si="4"/>
        <v>0</v>
      </c>
      <c r="X154" s="26">
        <f t="shared" si="4"/>
        <v>0</v>
      </c>
      <c r="Y154" s="26">
        <f t="shared" si="4"/>
        <v>0</v>
      </c>
      <c r="Z154" s="26">
        <f t="shared" si="4"/>
        <v>0</v>
      </c>
      <c r="AA154" s="26">
        <f t="shared" si="4"/>
        <v>0</v>
      </c>
      <c r="AB154" s="26">
        <f t="shared" si="4"/>
        <v>0</v>
      </c>
      <c r="AC154" s="26">
        <f t="shared" si="4"/>
        <v>0</v>
      </c>
      <c r="AD154" s="26">
        <f t="shared" si="4"/>
        <v>0</v>
      </c>
      <c r="AE154" s="26">
        <f t="shared" si="4"/>
        <v>0</v>
      </c>
      <c r="AF154" s="26">
        <f t="shared" si="4"/>
        <v>0</v>
      </c>
      <c r="AG154" s="26">
        <f t="shared" si="4"/>
        <v>0</v>
      </c>
    </row>
    <row r="155" spans="1:33" s="27" customFormat="1" ht="23.25" customHeight="1" x14ac:dyDescent="0.25">
      <c r="A155" s="530"/>
      <c r="B155" s="28" t="s">
        <v>56</v>
      </c>
      <c r="C155" s="29">
        <f t="shared" ref="C155:D155" si="5">COUNTIFS(C$4:C$153,$B$155)</f>
        <v>0</v>
      </c>
      <c r="D155" s="29">
        <f t="shared" si="5"/>
        <v>0</v>
      </c>
      <c r="E155" s="29">
        <f>COUNTIFS(E$4:E$153,$B$155)</f>
        <v>0</v>
      </c>
      <c r="F155" s="29">
        <f t="shared" ref="F155:AG155" si="6">COUNTIFS(F$4:F$153,$B$155)</f>
        <v>0</v>
      </c>
      <c r="G155" s="29">
        <f t="shared" si="6"/>
        <v>0</v>
      </c>
      <c r="H155" s="29">
        <f t="shared" si="6"/>
        <v>0</v>
      </c>
      <c r="I155" s="29">
        <f t="shared" si="6"/>
        <v>0</v>
      </c>
      <c r="J155" s="29">
        <f t="shared" si="6"/>
        <v>0</v>
      </c>
      <c r="K155" s="29">
        <f t="shared" si="6"/>
        <v>0</v>
      </c>
      <c r="L155" s="29">
        <f t="shared" si="6"/>
        <v>0</v>
      </c>
      <c r="M155" s="29">
        <f t="shared" si="6"/>
        <v>0</v>
      </c>
      <c r="N155" s="29">
        <f t="shared" si="6"/>
        <v>0</v>
      </c>
      <c r="O155" s="29">
        <f t="shared" si="6"/>
        <v>0</v>
      </c>
      <c r="P155" s="29">
        <f t="shared" si="6"/>
        <v>0</v>
      </c>
      <c r="Q155" s="29">
        <f t="shared" si="6"/>
        <v>0</v>
      </c>
      <c r="R155" s="29">
        <f t="shared" si="6"/>
        <v>0</v>
      </c>
      <c r="S155" s="29">
        <f t="shared" si="6"/>
        <v>0</v>
      </c>
      <c r="T155" s="29">
        <f t="shared" si="6"/>
        <v>0</v>
      </c>
      <c r="U155" s="29">
        <f t="shared" si="6"/>
        <v>0</v>
      </c>
      <c r="V155" s="29">
        <f t="shared" si="6"/>
        <v>0</v>
      </c>
      <c r="W155" s="29">
        <f t="shared" si="6"/>
        <v>0</v>
      </c>
      <c r="X155" s="29">
        <f t="shared" si="6"/>
        <v>0</v>
      </c>
      <c r="Y155" s="29">
        <f t="shared" si="6"/>
        <v>0</v>
      </c>
      <c r="Z155" s="29">
        <f t="shared" si="6"/>
        <v>0</v>
      </c>
      <c r="AA155" s="29">
        <f t="shared" si="6"/>
        <v>0</v>
      </c>
      <c r="AB155" s="29">
        <f t="shared" si="6"/>
        <v>0</v>
      </c>
      <c r="AC155" s="29">
        <f t="shared" si="6"/>
        <v>0</v>
      </c>
      <c r="AD155" s="29">
        <f t="shared" si="6"/>
        <v>0</v>
      </c>
      <c r="AE155" s="29">
        <f t="shared" si="6"/>
        <v>0</v>
      </c>
      <c r="AF155" s="29">
        <f t="shared" si="6"/>
        <v>0</v>
      </c>
      <c r="AG155" s="29">
        <f t="shared" si="6"/>
        <v>0</v>
      </c>
    </row>
    <row r="156" spans="1:33" s="27" customFormat="1" ht="23.25" customHeight="1" thickBot="1" x14ac:dyDescent="0.3">
      <c r="A156" s="531"/>
      <c r="B156" s="30" t="s">
        <v>57</v>
      </c>
      <c r="C156" s="31">
        <f t="shared" ref="C156:D156" si="7">COUNTIFS(C$4:C$153,$B$156)</f>
        <v>0</v>
      </c>
      <c r="D156" s="31">
        <f t="shared" si="7"/>
        <v>0</v>
      </c>
      <c r="E156" s="31">
        <f>COUNTIFS(E$4:E$153,$B$156)</f>
        <v>0</v>
      </c>
      <c r="F156" s="31">
        <f t="shared" ref="F156:AG156" si="8">COUNTIFS(F$4:F$153,$B$156)</f>
        <v>0</v>
      </c>
      <c r="G156" s="31">
        <f t="shared" si="8"/>
        <v>0</v>
      </c>
      <c r="H156" s="31">
        <f t="shared" si="8"/>
        <v>0</v>
      </c>
      <c r="I156" s="31">
        <f t="shared" si="8"/>
        <v>0</v>
      </c>
      <c r="J156" s="31">
        <f t="shared" si="8"/>
        <v>0</v>
      </c>
      <c r="K156" s="31">
        <f t="shared" si="8"/>
        <v>0</v>
      </c>
      <c r="L156" s="31">
        <f t="shared" si="8"/>
        <v>0</v>
      </c>
      <c r="M156" s="31">
        <f t="shared" si="8"/>
        <v>0</v>
      </c>
      <c r="N156" s="31">
        <f t="shared" si="8"/>
        <v>0</v>
      </c>
      <c r="O156" s="31">
        <f t="shared" si="8"/>
        <v>0</v>
      </c>
      <c r="P156" s="31">
        <f t="shared" si="8"/>
        <v>0</v>
      </c>
      <c r="Q156" s="31">
        <f t="shared" si="8"/>
        <v>0</v>
      </c>
      <c r="R156" s="31">
        <f t="shared" si="8"/>
        <v>0</v>
      </c>
      <c r="S156" s="31">
        <f t="shared" si="8"/>
        <v>0</v>
      </c>
      <c r="T156" s="31">
        <f t="shared" si="8"/>
        <v>0</v>
      </c>
      <c r="U156" s="31">
        <f t="shared" si="8"/>
        <v>0</v>
      </c>
      <c r="V156" s="31">
        <f t="shared" si="8"/>
        <v>0</v>
      </c>
      <c r="W156" s="31">
        <f t="shared" si="8"/>
        <v>0</v>
      </c>
      <c r="X156" s="31">
        <f t="shared" si="8"/>
        <v>0</v>
      </c>
      <c r="Y156" s="31">
        <f t="shared" si="8"/>
        <v>0</v>
      </c>
      <c r="Z156" s="31">
        <f t="shared" si="8"/>
        <v>0</v>
      </c>
      <c r="AA156" s="31">
        <f t="shared" si="8"/>
        <v>0</v>
      </c>
      <c r="AB156" s="31">
        <f t="shared" si="8"/>
        <v>0</v>
      </c>
      <c r="AC156" s="31">
        <f t="shared" si="8"/>
        <v>0</v>
      </c>
      <c r="AD156" s="31">
        <f t="shared" si="8"/>
        <v>0</v>
      </c>
      <c r="AE156" s="31">
        <f t="shared" si="8"/>
        <v>0</v>
      </c>
      <c r="AF156" s="31">
        <f t="shared" si="8"/>
        <v>0</v>
      </c>
      <c r="AG156" s="31">
        <f t="shared" si="8"/>
        <v>0</v>
      </c>
    </row>
    <row r="157" spans="1:33" s="27" customFormat="1" ht="23.25" customHeight="1" thickBot="1" x14ac:dyDescent="0.3">
      <c r="A157" s="532" t="s">
        <v>72</v>
      </c>
      <c r="B157" s="533"/>
      <c r="C157" s="32">
        <f t="shared" ref="C157:D157" si="9">SUM(C154:C155)</f>
        <v>0</v>
      </c>
      <c r="D157" s="32">
        <f t="shared" si="9"/>
        <v>0</v>
      </c>
      <c r="E157" s="32">
        <f>SUM(E154:E155)</f>
        <v>0</v>
      </c>
      <c r="F157" s="32">
        <f t="shared" ref="F157:AG157" si="10">SUM(F154:F155)</f>
        <v>0</v>
      </c>
      <c r="G157" s="32">
        <f t="shared" si="10"/>
        <v>0</v>
      </c>
      <c r="H157" s="32">
        <f t="shared" si="10"/>
        <v>0</v>
      </c>
      <c r="I157" s="32">
        <f t="shared" si="10"/>
        <v>0</v>
      </c>
      <c r="J157" s="32">
        <f t="shared" si="10"/>
        <v>0</v>
      </c>
      <c r="K157" s="32">
        <f t="shared" si="10"/>
        <v>0</v>
      </c>
      <c r="L157" s="32">
        <f t="shared" si="10"/>
        <v>0</v>
      </c>
      <c r="M157" s="511">
        <f>L154</f>
        <v>0</v>
      </c>
      <c r="N157" s="32">
        <f t="shared" si="10"/>
        <v>0</v>
      </c>
      <c r="O157" s="32">
        <f t="shared" si="10"/>
        <v>0</v>
      </c>
      <c r="P157" s="32">
        <f t="shared" si="10"/>
        <v>0</v>
      </c>
      <c r="Q157" s="32">
        <f t="shared" si="10"/>
        <v>0</v>
      </c>
      <c r="R157" s="32">
        <f t="shared" si="10"/>
        <v>0</v>
      </c>
      <c r="S157" s="32">
        <f t="shared" si="10"/>
        <v>0</v>
      </c>
      <c r="T157" s="32">
        <f t="shared" si="10"/>
        <v>0</v>
      </c>
      <c r="U157" s="32">
        <f t="shared" si="10"/>
        <v>0</v>
      </c>
      <c r="V157" s="32">
        <f t="shared" si="10"/>
        <v>0</v>
      </c>
      <c r="W157" s="511">
        <f>V154</f>
        <v>0</v>
      </c>
      <c r="X157" s="32">
        <f t="shared" si="10"/>
        <v>0</v>
      </c>
      <c r="Y157" s="32">
        <f t="shared" si="10"/>
        <v>0</v>
      </c>
      <c r="Z157" s="32">
        <f t="shared" si="10"/>
        <v>0</v>
      </c>
      <c r="AA157" s="32">
        <f t="shared" si="10"/>
        <v>0</v>
      </c>
      <c r="AB157" s="32">
        <f t="shared" si="10"/>
        <v>0</v>
      </c>
      <c r="AC157" s="32">
        <f t="shared" si="10"/>
        <v>0</v>
      </c>
      <c r="AD157" s="32">
        <f t="shared" si="10"/>
        <v>0</v>
      </c>
      <c r="AE157" s="32">
        <f t="shared" si="10"/>
        <v>0</v>
      </c>
      <c r="AF157" s="32">
        <f t="shared" si="10"/>
        <v>0</v>
      </c>
      <c r="AG157" s="32">
        <f t="shared" si="10"/>
        <v>0</v>
      </c>
    </row>
    <row r="158" spans="1:33" s="509" customFormat="1" ht="25.5" x14ac:dyDescent="0.35">
      <c r="A158" s="507"/>
      <c r="B158" s="507"/>
      <c r="C158" s="508">
        <f t="shared" ref="C158:I158" si="11">IFERROR(C154/C157,0)</f>
        <v>0</v>
      </c>
      <c r="D158" s="508">
        <f t="shared" si="11"/>
        <v>0</v>
      </c>
      <c r="E158" s="508">
        <f t="shared" si="11"/>
        <v>0</v>
      </c>
      <c r="F158" s="508">
        <f>IFERROR(F154/F157,0)</f>
        <v>0</v>
      </c>
      <c r="G158" s="508">
        <f t="shared" si="11"/>
        <v>0</v>
      </c>
      <c r="H158" s="508">
        <f t="shared" si="11"/>
        <v>0</v>
      </c>
      <c r="I158" s="508">
        <f t="shared" si="11"/>
        <v>0</v>
      </c>
      <c r="J158" s="508">
        <f>IFERROR(J154/J157,0)</f>
        <v>0</v>
      </c>
      <c r="K158" s="508">
        <f>IFERROR(K154/K157,0)</f>
        <v>0</v>
      </c>
      <c r="L158" s="508">
        <f t="shared" ref="L158:AG158" si="12">IFERROR(L154/L157,0)</f>
        <v>0</v>
      </c>
      <c r="M158" s="508">
        <f t="shared" si="12"/>
        <v>0</v>
      </c>
      <c r="N158" s="508">
        <f t="shared" si="12"/>
        <v>0</v>
      </c>
      <c r="O158" s="508">
        <f t="shared" si="12"/>
        <v>0</v>
      </c>
      <c r="P158" s="508">
        <f t="shared" si="12"/>
        <v>0</v>
      </c>
      <c r="Q158" s="508">
        <f t="shared" si="12"/>
        <v>0</v>
      </c>
      <c r="R158" s="508">
        <f t="shared" si="12"/>
        <v>0</v>
      </c>
      <c r="S158" s="508">
        <f t="shared" si="12"/>
        <v>0</v>
      </c>
      <c r="T158" s="508">
        <f t="shared" si="12"/>
        <v>0</v>
      </c>
      <c r="U158" s="508">
        <f t="shared" si="12"/>
        <v>0</v>
      </c>
      <c r="V158" s="508">
        <f t="shared" si="12"/>
        <v>0</v>
      </c>
      <c r="W158" s="508">
        <f t="shared" si="12"/>
        <v>0</v>
      </c>
      <c r="X158" s="508">
        <f t="shared" si="12"/>
        <v>0</v>
      </c>
      <c r="Y158" s="508">
        <f t="shared" si="12"/>
        <v>0</v>
      </c>
      <c r="Z158" s="508">
        <f t="shared" si="12"/>
        <v>0</v>
      </c>
      <c r="AA158" s="508">
        <f t="shared" si="12"/>
        <v>0</v>
      </c>
      <c r="AB158" s="508">
        <f t="shared" si="12"/>
        <v>0</v>
      </c>
      <c r="AC158" s="508">
        <f t="shared" si="12"/>
        <v>0</v>
      </c>
      <c r="AD158" s="508">
        <f t="shared" si="12"/>
        <v>0</v>
      </c>
      <c r="AE158" s="508">
        <f t="shared" si="12"/>
        <v>0</v>
      </c>
      <c r="AF158" s="508">
        <f t="shared" si="12"/>
        <v>0</v>
      </c>
      <c r="AG158" s="508">
        <f t="shared" si="12"/>
        <v>0</v>
      </c>
    </row>
  </sheetData>
  <mergeCells count="11">
    <mergeCell ref="U1:W1"/>
    <mergeCell ref="X1:Y1"/>
    <mergeCell ref="Z1:AD1"/>
    <mergeCell ref="AE1:AG1"/>
    <mergeCell ref="I1:M1"/>
    <mergeCell ref="O1:T1"/>
    <mergeCell ref="A2:B2"/>
    <mergeCell ref="A154:A156"/>
    <mergeCell ref="A157:B157"/>
    <mergeCell ref="A1:B1"/>
    <mergeCell ref="C1:H1"/>
  </mergeCells>
  <phoneticPr fontId="20" type="noConversion"/>
  <conditionalFormatting sqref="C154:AG15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" right="0" top="0.5" bottom="0" header="0.3" footer="0.3"/>
  <pageSetup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3A5D06-E49C-45D2-9B23-CA75545BF632}">
          <x14:formula1>
            <xm:f>options!$A$2:$A$4</xm:f>
          </x14:formula1>
          <xm:sqref>C4:AG153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  <pageSetUpPr fitToPage="1"/>
  </sheetPr>
  <dimension ref="A1:AD158"/>
  <sheetViews>
    <sheetView showGridLines="0" view="pageBreakPreview" zoomScale="60" zoomScaleNormal="55" workbookViewId="0">
      <pane xSplit="2" ySplit="3" topLeftCell="H122" activePane="bottomRight" state="frozen"/>
      <selection activeCell="L170" sqref="L170"/>
      <selection pane="topRight" activeCell="L170" sqref="L170"/>
      <selection pane="bottomLeft" activeCell="L170" sqref="L170"/>
      <selection pane="bottomRight" activeCell="R142" sqref="R142"/>
    </sheetView>
  </sheetViews>
  <sheetFormatPr defaultColWidth="0" defaultRowHeight="14.25" zeroHeight="1" x14ac:dyDescent="0.2"/>
  <cols>
    <col min="1" max="1" width="12.7109375" style="21" customWidth="1"/>
    <col min="2" max="2" width="24.28515625" style="24" customWidth="1"/>
    <col min="3" max="3" width="27" style="24" customWidth="1"/>
    <col min="4" max="4" width="26.140625" style="24" customWidth="1"/>
    <col min="5" max="5" width="20.5703125" style="24" customWidth="1"/>
    <col min="6" max="7" width="19.7109375" style="24" customWidth="1"/>
    <col min="8" max="9" width="14" style="24" customWidth="1"/>
    <col min="10" max="12" width="25.5703125" style="24" customWidth="1"/>
    <col min="13" max="15" width="16" style="24" customWidth="1"/>
    <col min="16" max="16" width="19.42578125" style="24" customWidth="1"/>
    <col min="17" max="17" width="15.140625" style="24" customWidth="1"/>
    <col min="18" max="18" width="16.7109375" style="24" customWidth="1"/>
    <col min="19" max="19" width="17.7109375" style="24" customWidth="1"/>
    <col min="20" max="20" width="17.28515625" style="24" customWidth="1"/>
    <col min="21" max="21" width="25" style="24" customWidth="1"/>
    <col min="22" max="22" width="21.5703125" style="24" customWidth="1"/>
    <col min="23" max="26" width="25" style="24" customWidth="1"/>
    <col min="27" max="27" width="19.85546875" style="24" customWidth="1"/>
    <col min="28" max="28" width="23.85546875" style="24" customWidth="1"/>
    <col min="29" max="29" width="9.140625" style="21" customWidth="1"/>
    <col min="30" max="30" width="0" style="21" hidden="1" customWidth="1"/>
    <col min="31" max="16384" width="9.140625" style="21" hidden="1"/>
  </cols>
  <sheetData>
    <row r="1" spans="1:28" s="237" customFormat="1" ht="51.75" customHeight="1" x14ac:dyDescent="0.25">
      <c r="A1" s="540" t="s">
        <v>170</v>
      </c>
      <c r="B1" s="541"/>
      <c r="C1" s="542" t="s">
        <v>83</v>
      </c>
      <c r="D1" s="542"/>
      <c r="E1" s="542"/>
      <c r="F1" s="542"/>
      <c r="G1" s="542"/>
      <c r="H1" s="542"/>
      <c r="I1" s="543"/>
      <c r="J1" s="539" t="s">
        <v>77</v>
      </c>
      <c r="K1" s="539"/>
      <c r="L1" s="539"/>
      <c r="M1" s="539"/>
      <c r="N1" s="539"/>
      <c r="O1" s="230" t="s">
        <v>79</v>
      </c>
      <c r="P1" s="539" t="s">
        <v>176</v>
      </c>
      <c r="Q1" s="539"/>
      <c r="R1" s="539"/>
      <c r="S1" s="539"/>
      <c r="T1" s="539"/>
      <c r="U1" s="539"/>
      <c r="V1" s="539"/>
      <c r="W1" s="539"/>
      <c r="X1" s="539" t="s">
        <v>85</v>
      </c>
      <c r="Y1" s="539"/>
      <c r="Z1" s="539"/>
      <c r="AA1" s="539" t="s">
        <v>177</v>
      </c>
      <c r="AB1" s="539"/>
    </row>
    <row r="2" spans="1:28" s="216" customFormat="1" ht="22.5" x14ac:dyDescent="0.25">
      <c r="A2" s="528" t="s">
        <v>180</v>
      </c>
      <c r="B2" s="528"/>
      <c r="C2" s="215" t="s">
        <v>262</v>
      </c>
      <c r="D2" s="215" t="s">
        <v>263</v>
      </c>
      <c r="E2" s="215" t="s">
        <v>264</v>
      </c>
      <c r="F2" s="215" t="s">
        <v>265</v>
      </c>
      <c r="G2" s="215" t="s">
        <v>266</v>
      </c>
      <c r="H2" s="215" t="s">
        <v>267</v>
      </c>
      <c r="I2" s="215" t="s">
        <v>268</v>
      </c>
      <c r="J2" s="215" t="s">
        <v>923</v>
      </c>
      <c r="K2" s="215" t="s">
        <v>924</v>
      </c>
      <c r="L2" s="215" t="s">
        <v>925</v>
      </c>
      <c r="M2" s="215" t="s">
        <v>926</v>
      </c>
      <c r="N2" s="215" t="s">
        <v>927</v>
      </c>
      <c r="O2" s="217" t="s">
        <v>928</v>
      </c>
      <c r="P2" s="215" t="s">
        <v>936</v>
      </c>
      <c r="Q2" s="215" t="s">
        <v>929</v>
      </c>
      <c r="R2" s="215" t="s">
        <v>930</v>
      </c>
      <c r="S2" s="215" t="s">
        <v>931</v>
      </c>
      <c r="T2" s="215" t="s">
        <v>932</v>
      </c>
      <c r="U2" s="215" t="s">
        <v>933</v>
      </c>
      <c r="V2" s="215" t="s">
        <v>934</v>
      </c>
      <c r="W2" s="215" t="s">
        <v>935</v>
      </c>
      <c r="X2" s="215" t="s">
        <v>937</v>
      </c>
      <c r="Y2" s="215" t="s">
        <v>938</v>
      </c>
      <c r="Z2" s="215" t="s">
        <v>939</v>
      </c>
      <c r="AA2" s="215" t="s">
        <v>940</v>
      </c>
      <c r="AB2" s="215" t="s">
        <v>941</v>
      </c>
    </row>
    <row r="3" spans="1:28" s="23" customFormat="1" ht="135" customHeight="1" x14ac:dyDescent="0.25">
      <c r="A3" s="212" t="s">
        <v>313</v>
      </c>
      <c r="B3" s="213" t="s">
        <v>164</v>
      </c>
      <c r="C3" s="236" t="s">
        <v>901</v>
      </c>
      <c r="D3" s="236" t="s">
        <v>914</v>
      </c>
      <c r="E3" s="236" t="s">
        <v>915</v>
      </c>
      <c r="F3" s="236" t="s">
        <v>93</v>
      </c>
      <c r="G3" s="236" t="s">
        <v>94</v>
      </c>
      <c r="H3" s="236" t="s">
        <v>70</v>
      </c>
      <c r="I3" s="236" t="s">
        <v>53</v>
      </c>
      <c r="J3" s="236" t="s">
        <v>916</v>
      </c>
      <c r="K3" s="236" t="s">
        <v>917</v>
      </c>
      <c r="L3" s="236" t="s">
        <v>988</v>
      </c>
      <c r="M3" s="236" t="s">
        <v>78</v>
      </c>
      <c r="N3" s="236" t="s">
        <v>7</v>
      </c>
      <c r="O3" s="236" t="s">
        <v>918</v>
      </c>
      <c r="P3" s="236" t="s">
        <v>919</v>
      </c>
      <c r="Q3" s="236" t="s">
        <v>92</v>
      </c>
      <c r="R3" s="236" t="s">
        <v>3</v>
      </c>
      <c r="S3" s="236" t="s">
        <v>91</v>
      </c>
      <c r="T3" s="236" t="s">
        <v>920</v>
      </c>
      <c r="U3" s="236" t="s">
        <v>963</v>
      </c>
      <c r="V3" s="236" t="s">
        <v>971</v>
      </c>
      <c r="W3" s="236" t="s">
        <v>235</v>
      </c>
      <c r="X3" s="236" t="s">
        <v>803</v>
      </c>
      <c r="Y3" s="236" t="s">
        <v>956</v>
      </c>
      <c r="Z3" s="236" t="s">
        <v>955</v>
      </c>
      <c r="AA3" s="236" t="s">
        <v>804</v>
      </c>
      <c r="AB3" s="236" t="s">
        <v>954</v>
      </c>
    </row>
    <row r="4" spans="1:28" s="22" customFormat="1" ht="18" x14ac:dyDescent="0.25">
      <c r="A4" s="243">
        <v>1</v>
      </c>
      <c r="B4" s="244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</row>
    <row r="5" spans="1:28" s="22" customFormat="1" ht="18" x14ac:dyDescent="0.25">
      <c r="A5" s="243">
        <f>A4+1</f>
        <v>2</v>
      </c>
      <c r="B5" s="244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</row>
    <row r="6" spans="1:28" s="22" customFormat="1" ht="18" x14ac:dyDescent="0.25">
      <c r="A6" s="243">
        <f t="shared" ref="A6:A69" si="0">A5+1</f>
        <v>3</v>
      </c>
      <c r="B6" s="244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</row>
    <row r="7" spans="1:28" s="22" customFormat="1" ht="18" x14ac:dyDescent="0.25">
      <c r="A7" s="243">
        <f t="shared" si="0"/>
        <v>4</v>
      </c>
      <c r="B7" s="244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</row>
    <row r="8" spans="1:28" s="22" customFormat="1" ht="18" hidden="1" customHeight="1" x14ac:dyDescent="0.25">
      <c r="A8" s="243">
        <f t="shared" si="0"/>
        <v>5</v>
      </c>
      <c r="B8" s="244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</row>
    <row r="9" spans="1:28" s="22" customFormat="1" ht="18" hidden="1" customHeight="1" x14ac:dyDescent="0.25">
      <c r="A9" s="243">
        <f t="shared" si="0"/>
        <v>6</v>
      </c>
      <c r="B9" s="244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</row>
    <row r="10" spans="1:28" s="22" customFormat="1" ht="18" hidden="1" customHeight="1" x14ac:dyDescent="0.25">
      <c r="A10" s="243">
        <f t="shared" si="0"/>
        <v>7</v>
      </c>
      <c r="B10" s="244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</row>
    <row r="11" spans="1:28" s="22" customFormat="1" ht="18" hidden="1" customHeight="1" x14ac:dyDescent="0.25">
      <c r="A11" s="243">
        <f t="shared" si="0"/>
        <v>8</v>
      </c>
      <c r="B11" s="244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</row>
    <row r="12" spans="1:28" s="22" customFormat="1" ht="18" hidden="1" customHeight="1" x14ac:dyDescent="0.25">
      <c r="A12" s="243">
        <f t="shared" si="0"/>
        <v>9</v>
      </c>
      <c r="B12" s="244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</row>
    <row r="13" spans="1:28" s="22" customFormat="1" ht="18" hidden="1" customHeight="1" x14ac:dyDescent="0.25">
      <c r="A13" s="243">
        <f t="shared" si="0"/>
        <v>10</v>
      </c>
      <c r="B13" s="244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</row>
    <row r="14" spans="1:28" s="22" customFormat="1" ht="18" hidden="1" customHeight="1" x14ac:dyDescent="0.25">
      <c r="A14" s="243">
        <f t="shared" si="0"/>
        <v>11</v>
      </c>
      <c r="B14" s="244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</row>
    <row r="15" spans="1:28" s="22" customFormat="1" ht="18" hidden="1" customHeight="1" x14ac:dyDescent="0.25">
      <c r="A15" s="243">
        <f t="shared" si="0"/>
        <v>12</v>
      </c>
      <c r="B15" s="244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</row>
    <row r="16" spans="1:28" s="22" customFormat="1" ht="18" hidden="1" customHeight="1" x14ac:dyDescent="0.25">
      <c r="A16" s="243">
        <f t="shared" si="0"/>
        <v>13</v>
      </c>
      <c r="B16" s="244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</row>
    <row r="17" spans="1:28" s="22" customFormat="1" ht="18" hidden="1" customHeight="1" x14ac:dyDescent="0.25">
      <c r="A17" s="243">
        <f t="shared" si="0"/>
        <v>14</v>
      </c>
      <c r="B17" s="244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</row>
    <row r="18" spans="1:28" s="22" customFormat="1" ht="18" hidden="1" customHeight="1" x14ac:dyDescent="0.25">
      <c r="A18" s="243">
        <f t="shared" si="0"/>
        <v>15</v>
      </c>
      <c r="B18" s="244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</row>
    <row r="19" spans="1:28" s="22" customFormat="1" ht="18" hidden="1" customHeight="1" x14ac:dyDescent="0.25">
      <c r="A19" s="243">
        <f t="shared" si="0"/>
        <v>16</v>
      </c>
      <c r="B19" s="244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</row>
    <row r="20" spans="1:28" s="22" customFormat="1" ht="18" x14ac:dyDescent="0.25">
      <c r="A20" s="243">
        <f t="shared" si="0"/>
        <v>17</v>
      </c>
      <c r="B20" s="244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</row>
    <row r="21" spans="1:28" s="22" customFormat="1" ht="18" x14ac:dyDescent="0.25">
      <c r="A21" s="243">
        <f t="shared" si="0"/>
        <v>18</v>
      </c>
      <c r="B21" s="244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</row>
    <row r="22" spans="1:28" s="22" customFormat="1" ht="18" x14ac:dyDescent="0.25">
      <c r="A22" s="243">
        <f t="shared" si="0"/>
        <v>19</v>
      </c>
      <c r="B22" s="244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</row>
    <row r="23" spans="1:28" s="22" customFormat="1" ht="18" x14ac:dyDescent="0.25">
      <c r="A23" s="243">
        <f t="shared" si="0"/>
        <v>20</v>
      </c>
      <c r="B23" s="244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</row>
    <row r="24" spans="1:28" s="22" customFormat="1" ht="18" x14ac:dyDescent="0.25">
      <c r="A24" s="243">
        <f t="shared" si="0"/>
        <v>21</v>
      </c>
      <c r="B24" s="244"/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</row>
    <row r="25" spans="1:28" s="22" customFormat="1" ht="18" x14ac:dyDescent="0.25">
      <c r="A25" s="243">
        <f t="shared" si="0"/>
        <v>22</v>
      </c>
      <c r="B25" s="244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</row>
    <row r="26" spans="1:28" s="22" customFormat="1" ht="18" x14ac:dyDescent="0.25">
      <c r="A26" s="243">
        <f t="shared" si="0"/>
        <v>23</v>
      </c>
      <c r="B26" s="244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</row>
    <row r="27" spans="1:28" s="22" customFormat="1" ht="18" x14ac:dyDescent="0.25">
      <c r="A27" s="243">
        <f t="shared" si="0"/>
        <v>24</v>
      </c>
      <c r="B27" s="244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</row>
    <row r="28" spans="1:28" s="22" customFormat="1" ht="18" x14ac:dyDescent="0.25">
      <c r="A28" s="243">
        <f t="shared" si="0"/>
        <v>25</v>
      </c>
      <c r="B28" s="244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</row>
    <row r="29" spans="1:28" s="22" customFormat="1" ht="18" x14ac:dyDescent="0.25">
      <c r="A29" s="243">
        <f t="shared" si="0"/>
        <v>26</v>
      </c>
      <c r="B29" s="244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</row>
    <row r="30" spans="1:28" s="22" customFormat="1" ht="18" x14ac:dyDescent="0.25">
      <c r="A30" s="243">
        <f t="shared" si="0"/>
        <v>27</v>
      </c>
      <c r="B30" s="244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</row>
    <row r="31" spans="1:28" s="22" customFormat="1" ht="18" x14ac:dyDescent="0.25">
      <c r="A31" s="243">
        <f t="shared" si="0"/>
        <v>28</v>
      </c>
      <c r="B31" s="244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</row>
    <row r="32" spans="1:28" s="22" customFormat="1" ht="18" x14ac:dyDescent="0.25">
      <c r="A32" s="243">
        <f t="shared" si="0"/>
        <v>29</v>
      </c>
      <c r="B32" s="244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</row>
    <row r="33" spans="1:28" s="22" customFormat="1" ht="18" x14ac:dyDescent="0.25">
      <c r="A33" s="243">
        <f t="shared" si="0"/>
        <v>30</v>
      </c>
      <c r="B33" s="244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</row>
    <row r="34" spans="1:28" s="22" customFormat="1" ht="18" x14ac:dyDescent="0.25">
      <c r="A34" s="243">
        <f t="shared" si="0"/>
        <v>31</v>
      </c>
      <c r="B34" s="244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</row>
    <row r="35" spans="1:28" s="22" customFormat="1" ht="18" x14ac:dyDescent="0.25">
      <c r="A35" s="243">
        <f t="shared" si="0"/>
        <v>32</v>
      </c>
      <c r="B35" s="244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</row>
    <row r="36" spans="1:28" s="22" customFormat="1" ht="18" x14ac:dyDescent="0.25">
      <c r="A36" s="243">
        <f t="shared" si="0"/>
        <v>33</v>
      </c>
      <c r="B36" s="244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</row>
    <row r="37" spans="1:28" s="22" customFormat="1" ht="18" x14ac:dyDescent="0.25">
      <c r="A37" s="243">
        <f t="shared" si="0"/>
        <v>34</v>
      </c>
      <c r="B37" s="244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</row>
    <row r="38" spans="1:28" s="22" customFormat="1" ht="18" x14ac:dyDescent="0.25">
      <c r="A38" s="243">
        <f t="shared" si="0"/>
        <v>35</v>
      </c>
      <c r="B38" s="244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</row>
    <row r="39" spans="1:28" s="22" customFormat="1" ht="18" x14ac:dyDescent="0.25">
      <c r="A39" s="243">
        <f t="shared" si="0"/>
        <v>36</v>
      </c>
      <c r="B39" s="244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</row>
    <row r="40" spans="1:28" s="22" customFormat="1" ht="18" x14ac:dyDescent="0.25">
      <c r="A40" s="243">
        <f t="shared" si="0"/>
        <v>37</v>
      </c>
      <c r="B40" s="244"/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</row>
    <row r="41" spans="1:28" s="22" customFormat="1" ht="18" x14ac:dyDescent="0.25">
      <c r="A41" s="243">
        <f t="shared" si="0"/>
        <v>38</v>
      </c>
      <c r="B41" s="244"/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</row>
    <row r="42" spans="1:28" s="22" customFormat="1" ht="18" x14ac:dyDescent="0.25">
      <c r="A42" s="243">
        <f t="shared" si="0"/>
        <v>39</v>
      </c>
      <c r="B42" s="244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</row>
    <row r="43" spans="1:28" s="22" customFormat="1" ht="18" x14ac:dyDescent="0.25">
      <c r="A43" s="243">
        <f t="shared" si="0"/>
        <v>40</v>
      </c>
      <c r="B43" s="244"/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</row>
    <row r="44" spans="1:28" s="22" customFormat="1" ht="18" x14ac:dyDescent="0.25">
      <c r="A44" s="243">
        <f t="shared" si="0"/>
        <v>41</v>
      </c>
      <c r="B44" s="244"/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</row>
    <row r="45" spans="1:28" s="22" customFormat="1" ht="18" x14ac:dyDescent="0.25">
      <c r="A45" s="243">
        <f t="shared" si="0"/>
        <v>42</v>
      </c>
      <c r="B45" s="244"/>
      <c r="C45" s="399"/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</row>
    <row r="46" spans="1:28" s="22" customFormat="1" ht="18" x14ac:dyDescent="0.25">
      <c r="A46" s="243">
        <f t="shared" si="0"/>
        <v>43</v>
      </c>
      <c r="B46" s="244"/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</row>
    <row r="47" spans="1:28" s="22" customFormat="1" ht="18" x14ac:dyDescent="0.25">
      <c r="A47" s="243">
        <f t="shared" si="0"/>
        <v>44</v>
      </c>
      <c r="B47" s="244"/>
      <c r="C47" s="399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</row>
    <row r="48" spans="1:28" s="22" customFormat="1" ht="18" x14ac:dyDescent="0.25">
      <c r="A48" s="243">
        <f t="shared" si="0"/>
        <v>45</v>
      </c>
      <c r="B48" s="244"/>
      <c r="C48" s="399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</row>
    <row r="49" spans="1:28" s="22" customFormat="1" ht="18" x14ac:dyDescent="0.25">
      <c r="A49" s="243">
        <f t="shared" si="0"/>
        <v>46</v>
      </c>
      <c r="B49" s="244"/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</row>
    <row r="50" spans="1:28" s="22" customFormat="1" ht="18" x14ac:dyDescent="0.25">
      <c r="A50" s="243">
        <f t="shared" si="0"/>
        <v>47</v>
      </c>
      <c r="B50" s="244"/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</row>
    <row r="51" spans="1:28" s="22" customFormat="1" ht="18" x14ac:dyDescent="0.25">
      <c r="A51" s="243">
        <f t="shared" si="0"/>
        <v>48</v>
      </c>
      <c r="B51" s="244"/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</row>
    <row r="52" spans="1:28" s="22" customFormat="1" ht="18" x14ac:dyDescent="0.25">
      <c r="A52" s="243">
        <f t="shared" si="0"/>
        <v>49</v>
      </c>
      <c r="B52" s="244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</row>
    <row r="53" spans="1:28" s="22" customFormat="1" ht="18" x14ac:dyDescent="0.25">
      <c r="A53" s="243">
        <f t="shared" si="0"/>
        <v>50</v>
      </c>
      <c r="B53" s="244"/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</row>
    <row r="54" spans="1:28" s="22" customFormat="1" ht="18" x14ac:dyDescent="0.25">
      <c r="A54" s="243">
        <f t="shared" si="0"/>
        <v>51</v>
      </c>
      <c r="B54" s="244"/>
      <c r="C54" s="399"/>
      <c r="D54" s="399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</row>
    <row r="55" spans="1:28" s="22" customFormat="1" ht="18" x14ac:dyDescent="0.25">
      <c r="A55" s="243">
        <f t="shared" si="0"/>
        <v>52</v>
      </c>
      <c r="B55" s="244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</row>
    <row r="56" spans="1:28" s="22" customFormat="1" ht="18" x14ac:dyDescent="0.25">
      <c r="A56" s="243">
        <f t="shared" si="0"/>
        <v>53</v>
      </c>
      <c r="B56" s="244"/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399"/>
      <c r="AB56" s="399"/>
    </row>
    <row r="57" spans="1:28" s="22" customFormat="1" ht="18" x14ac:dyDescent="0.25">
      <c r="A57" s="243">
        <f t="shared" si="0"/>
        <v>54</v>
      </c>
      <c r="B57" s="244"/>
      <c r="C57" s="399"/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</row>
    <row r="58" spans="1:28" s="22" customFormat="1" ht="18" x14ac:dyDescent="0.25">
      <c r="A58" s="243">
        <f t="shared" si="0"/>
        <v>55</v>
      </c>
      <c r="B58" s="244"/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</row>
    <row r="59" spans="1:28" s="22" customFormat="1" ht="18" x14ac:dyDescent="0.25">
      <c r="A59" s="243">
        <f t="shared" si="0"/>
        <v>56</v>
      </c>
      <c r="B59" s="244"/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</row>
    <row r="60" spans="1:28" s="22" customFormat="1" ht="18" x14ac:dyDescent="0.25">
      <c r="A60" s="243">
        <f t="shared" si="0"/>
        <v>57</v>
      </c>
      <c r="B60" s="244"/>
      <c r="C60" s="399"/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</row>
    <row r="61" spans="1:28" s="22" customFormat="1" ht="18" x14ac:dyDescent="0.25">
      <c r="A61" s="243">
        <f t="shared" si="0"/>
        <v>58</v>
      </c>
      <c r="B61" s="244"/>
      <c r="C61" s="399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</row>
    <row r="62" spans="1:28" s="22" customFormat="1" ht="18" x14ac:dyDescent="0.25">
      <c r="A62" s="243">
        <f t="shared" si="0"/>
        <v>59</v>
      </c>
      <c r="B62" s="244"/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</row>
    <row r="63" spans="1:28" s="22" customFormat="1" ht="18" x14ac:dyDescent="0.25">
      <c r="A63" s="243">
        <f t="shared" si="0"/>
        <v>60</v>
      </c>
      <c r="B63" s="244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</row>
    <row r="64" spans="1:28" s="22" customFormat="1" ht="18" x14ac:dyDescent="0.25">
      <c r="A64" s="243">
        <f t="shared" si="0"/>
        <v>61</v>
      </c>
      <c r="B64" s="244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</row>
    <row r="65" spans="1:28" s="22" customFormat="1" ht="18" x14ac:dyDescent="0.25">
      <c r="A65" s="243">
        <f t="shared" si="0"/>
        <v>62</v>
      </c>
      <c r="B65" s="244"/>
      <c r="C65" s="399"/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99"/>
    </row>
    <row r="66" spans="1:28" s="22" customFormat="1" ht="18" x14ac:dyDescent="0.25">
      <c r="A66" s="243">
        <f t="shared" si="0"/>
        <v>63</v>
      </c>
      <c r="B66" s="244"/>
      <c r="C66" s="399"/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</row>
    <row r="67" spans="1:28" s="22" customFormat="1" ht="18" x14ac:dyDescent="0.25">
      <c r="A67" s="243">
        <f t="shared" si="0"/>
        <v>64</v>
      </c>
      <c r="B67" s="244"/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</row>
    <row r="68" spans="1:28" s="22" customFormat="1" ht="18" x14ac:dyDescent="0.25">
      <c r="A68" s="243">
        <f t="shared" si="0"/>
        <v>65</v>
      </c>
      <c r="B68" s="244"/>
      <c r="C68" s="399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</row>
    <row r="69" spans="1:28" s="22" customFormat="1" ht="18" x14ac:dyDescent="0.25">
      <c r="A69" s="243">
        <f t="shared" si="0"/>
        <v>66</v>
      </c>
      <c r="B69" s="244"/>
      <c r="C69" s="399"/>
      <c r="D69" s="399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</row>
    <row r="70" spans="1:28" s="22" customFormat="1" ht="18" x14ac:dyDescent="0.25">
      <c r="A70" s="243">
        <f t="shared" ref="A70:A133" si="1">A69+1</f>
        <v>67</v>
      </c>
      <c r="B70" s="244"/>
      <c r="C70" s="399"/>
      <c r="D70" s="399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</row>
    <row r="71" spans="1:28" s="22" customFormat="1" ht="18" x14ac:dyDescent="0.25">
      <c r="A71" s="243">
        <f t="shared" si="1"/>
        <v>68</v>
      </c>
      <c r="B71" s="244"/>
      <c r="C71" s="399"/>
      <c r="D71" s="399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399"/>
    </row>
    <row r="72" spans="1:28" s="22" customFormat="1" ht="18" x14ac:dyDescent="0.25">
      <c r="A72" s="243">
        <f t="shared" si="1"/>
        <v>69</v>
      </c>
      <c r="B72" s="244"/>
      <c r="C72" s="399"/>
      <c r="D72" s="399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</row>
    <row r="73" spans="1:28" s="22" customFormat="1" ht="18" x14ac:dyDescent="0.25">
      <c r="A73" s="243">
        <f t="shared" si="1"/>
        <v>70</v>
      </c>
      <c r="B73" s="244"/>
      <c r="C73" s="399"/>
      <c r="D73" s="399"/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</row>
    <row r="74" spans="1:28" s="22" customFormat="1" ht="18" x14ac:dyDescent="0.25">
      <c r="A74" s="243">
        <f t="shared" si="1"/>
        <v>71</v>
      </c>
      <c r="B74" s="244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Q74" s="399"/>
      <c r="R74" s="399"/>
      <c r="S74" s="399"/>
      <c r="T74" s="399"/>
      <c r="U74" s="399"/>
      <c r="V74" s="399"/>
      <c r="W74" s="399"/>
      <c r="X74" s="399"/>
      <c r="Y74" s="399"/>
      <c r="Z74" s="399"/>
      <c r="AA74" s="399"/>
      <c r="AB74" s="399"/>
    </row>
    <row r="75" spans="1:28" s="22" customFormat="1" ht="18" x14ac:dyDescent="0.25">
      <c r="A75" s="243">
        <f t="shared" si="1"/>
        <v>72</v>
      </c>
      <c r="B75" s="244"/>
      <c r="C75" s="399"/>
      <c r="D75" s="399"/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399"/>
      <c r="AB75" s="399"/>
    </row>
    <row r="76" spans="1:28" s="22" customFormat="1" ht="18" x14ac:dyDescent="0.25">
      <c r="A76" s="243">
        <f t="shared" si="1"/>
        <v>73</v>
      </c>
      <c r="B76" s="244"/>
      <c r="C76" s="399"/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  <c r="AB76" s="399"/>
    </row>
    <row r="77" spans="1:28" s="22" customFormat="1" ht="18" x14ac:dyDescent="0.25">
      <c r="A77" s="243">
        <f t="shared" si="1"/>
        <v>74</v>
      </c>
      <c r="B77" s="244"/>
      <c r="C77" s="399"/>
      <c r="D77" s="399"/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399"/>
    </row>
    <row r="78" spans="1:28" s="22" customFormat="1" ht="18" x14ac:dyDescent="0.25">
      <c r="A78" s="243">
        <f t="shared" si="1"/>
        <v>75</v>
      </c>
      <c r="B78" s="244"/>
      <c r="C78" s="399"/>
      <c r="D78" s="399"/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</row>
    <row r="79" spans="1:28" s="22" customFormat="1" ht="18" x14ac:dyDescent="0.25">
      <c r="A79" s="243">
        <f t="shared" si="1"/>
        <v>76</v>
      </c>
      <c r="B79" s="244"/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</row>
    <row r="80" spans="1:28" s="22" customFormat="1" ht="18" x14ac:dyDescent="0.25">
      <c r="A80" s="243">
        <f t="shared" si="1"/>
        <v>77</v>
      </c>
      <c r="B80" s="244"/>
      <c r="C80" s="399"/>
      <c r="D80" s="399"/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399"/>
    </row>
    <row r="81" spans="1:28" s="22" customFormat="1" ht="18" x14ac:dyDescent="0.25">
      <c r="A81" s="243">
        <f t="shared" si="1"/>
        <v>78</v>
      </c>
      <c r="B81" s="244"/>
      <c r="C81" s="399"/>
      <c r="D81" s="399"/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  <c r="P81" s="399"/>
      <c r="Q81" s="399"/>
      <c r="R81" s="399"/>
      <c r="S81" s="399"/>
      <c r="T81" s="399"/>
      <c r="U81" s="399"/>
      <c r="V81" s="399"/>
      <c r="W81" s="399"/>
      <c r="X81" s="399"/>
      <c r="Y81" s="399"/>
      <c r="Z81" s="399"/>
      <c r="AA81" s="399"/>
      <c r="AB81" s="399"/>
    </row>
    <row r="82" spans="1:28" s="22" customFormat="1" ht="18" x14ac:dyDescent="0.25">
      <c r="A82" s="243">
        <f t="shared" si="1"/>
        <v>79</v>
      </c>
      <c r="B82" s="244"/>
      <c r="C82" s="399"/>
      <c r="D82" s="399"/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  <c r="P82" s="399"/>
      <c r="Q82" s="399"/>
      <c r="R82" s="399"/>
      <c r="S82" s="399"/>
      <c r="T82" s="399"/>
      <c r="U82" s="399"/>
      <c r="V82" s="399"/>
      <c r="W82" s="399"/>
      <c r="X82" s="399"/>
      <c r="Y82" s="399"/>
      <c r="Z82" s="399"/>
      <c r="AA82" s="399"/>
      <c r="AB82" s="399"/>
    </row>
    <row r="83" spans="1:28" s="22" customFormat="1" ht="18" x14ac:dyDescent="0.25">
      <c r="A83" s="243">
        <f t="shared" si="1"/>
        <v>80</v>
      </c>
      <c r="B83" s="244"/>
      <c r="C83" s="399"/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399"/>
      <c r="X83" s="399"/>
      <c r="Y83" s="399"/>
      <c r="Z83" s="399"/>
      <c r="AA83" s="399"/>
      <c r="AB83" s="399"/>
    </row>
    <row r="84" spans="1:28" s="22" customFormat="1" ht="18" x14ac:dyDescent="0.25">
      <c r="A84" s="243">
        <f t="shared" si="1"/>
        <v>81</v>
      </c>
      <c r="B84" s="244"/>
      <c r="C84" s="399"/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</row>
    <row r="85" spans="1:28" s="22" customFormat="1" ht="18" x14ac:dyDescent="0.25">
      <c r="A85" s="243">
        <f t="shared" si="1"/>
        <v>82</v>
      </c>
      <c r="B85" s="244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9"/>
      <c r="R85" s="399"/>
      <c r="S85" s="399"/>
      <c r="T85" s="399"/>
      <c r="U85" s="399"/>
      <c r="V85" s="399"/>
      <c r="W85" s="399"/>
      <c r="X85" s="399"/>
      <c r="Y85" s="399"/>
      <c r="Z85" s="399"/>
      <c r="AA85" s="399"/>
      <c r="AB85" s="399"/>
    </row>
    <row r="86" spans="1:28" s="22" customFormat="1" ht="18" x14ac:dyDescent="0.25">
      <c r="A86" s="243">
        <f t="shared" si="1"/>
        <v>83</v>
      </c>
      <c r="B86" s="244"/>
      <c r="C86" s="399"/>
      <c r="D86" s="399"/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  <c r="Y86" s="399"/>
      <c r="Z86" s="399"/>
      <c r="AA86" s="399"/>
      <c r="AB86" s="399"/>
    </row>
    <row r="87" spans="1:28" s="22" customFormat="1" ht="18" x14ac:dyDescent="0.25">
      <c r="A87" s="243">
        <f t="shared" si="1"/>
        <v>84</v>
      </c>
      <c r="B87" s="244"/>
      <c r="C87" s="399"/>
      <c r="D87" s="399"/>
      <c r="E87" s="399"/>
      <c r="F87" s="399"/>
      <c r="G87" s="399"/>
      <c r="H87" s="399"/>
      <c r="I87" s="399"/>
      <c r="J87" s="399"/>
      <c r="K87" s="399"/>
      <c r="L87" s="399"/>
      <c r="M87" s="399"/>
      <c r="N87" s="399"/>
      <c r="O87" s="399"/>
      <c r="P87" s="399"/>
      <c r="Q87" s="399"/>
      <c r="R87" s="399"/>
      <c r="S87" s="399"/>
      <c r="T87" s="399"/>
      <c r="U87" s="399"/>
      <c r="V87" s="399"/>
      <c r="W87" s="399"/>
      <c r="X87" s="399"/>
      <c r="Y87" s="399"/>
      <c r="Z87" s="399"/>
      <c r="AA87" s="399"/>
      <c r="AB87" s="399"/>
    </row>
    <row r="88" spans="1:28" s="22" customFormat="1" ht="18" x14ac:dyDescent="0.25">
      <c r="A88" s="243">
        <f t="shared" si="1"/>
        <v>85</v>
      </c>
      <c r="B88" s="244"/>
      <c r="C88" s="399"/>
      <c r="D88" s="399"/>
      <c r="E88" s="399"/>
      <c r="F88" s="399"/>
      <c r="G88" s="399"/>
      <c r="H88" s="399"/>
      <c r="I88" s="399"/>
      <c r="J88" s="399"/>
      <c r="K88" s="399"/>
      <c r="L88" s="399"/>
      <c r="M88" s="399"/>
      <c r="N88" s="399"/>
      <c r="O88" s="399"/>
      <c r="P88" s="399"/>
      <c r="Q88" s="399"/>
      <c r="R88" s="399"/>
      <c r="S88" s="399"/>
      <c r="T88" s="399"/>
      <c r="U88" s="399"/>
      <c r="V88" s="399"/>
      <c r="W88" s="399"/>
      <c r="X88" s="399"/>
      <c r="Y88" s="399"/>
      <c r="Z88" s="399"/>
      <c r="AA88" s="399"/>
      <c r="AB88" s="399"/>
    </row>
    <row r="89" spans="1:28" s="22" customFormat="1" ht="18" x14ac:dyDescent="0.25">
      <c r="A89" s="243">
        <f t="shared" si="1"/>
        <v>86</v>
      </c>
      <c r="B89" s="244"/>
      <c r="C89" s="399"/>
      <c r="D89" s="399"/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Q89" s="399"/>
      <c r="R89" s="399"/>
      <c r="S89" s="399"/>
      <c r="T89" s="399"/>
      <c r="U89" s="399"/>
      <c r="V89" s="399"/>
      <c r="W89" s="399"/>
      <c r="X89" s="399"/>
      <c r="Y89" s="399"/>
      <c r="Z89" s="399"/>
      <c r="AA89" s="399"/>
      <c r="AB89" s="399"/>
    </row>
    <row r="90" spans="1:28" s="22" customFormat="1" ht="18" x14ac:dyDescent="0.25">
      <c r="A90" s="243">
        <f t="shared" si="1"/>
        <v>87</v>
      </c>
      <c r="B90" s="244"/>
      <c r="C90" s="399"/>
      <c r="D90" s="399"/>
      <c r="E90" s="399"/>
      <c r="F90" s="399"/>
      <c r="G90" s="399"/>
      <c r="H90" s="399"/>
      <c r="I90" s="399"/>
      <c r="J90" s="399"/>
      <c r="K90" s="399"/>
      <c r="L90" s="399"/>
      <c r="M90" s="399"/>
      <c r="N90" s="399"/>
      <c r="O90" s="399"/>
      <c r="P90" s="399"/>
      <c r="Q90" s="399"/>
      <c r="R90" s="399"/>
      <c r="S90" s="399"/>
      <c r="T90" s="399"/>
      <c r="U90" s="399"/>
      <c r="V90" s="399"/>
      <c r="W90" s="399"/>
      <c r="X90" s="399"/>
      <c r="Y90" s="399"/>
      <c r="Z90" s="399"/>
      <c r="AA90" s="399"/>
      <c r="AB90" s="399"/>
    </row>
    <row r="91" spans="1:28" s="22" customFormat="1" ht="18" x14ac:dyDescent="0.25">
      <c r="A91" s="243">
        <f t="shared" si="1"/>
        <v>88</v>
      </c>
      <c r="B91" s="244"/>
      <c r="C91" s="399"/>
      <c r="D91" s="399"/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  <c r="AB91" s="399"/>
    </row>
    <row r="92" spans="1:28" s="22" customFormat="1" ht="18" x14ac:dyDescent="0.25">
      <c r="A92" s="243">
        <f t="shared" si="1"/>
        <v>89</v>
      </c>
      <c r="B92" s="244"/>
      <c r="C92" s="399"/>
      <c r="D92" s="399"/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399"/>
      <c r="P92" s="399"/>
      <c r="Q92" s="399"/>
      <c r="R92" s="399"/>
      <c r="S92" s="399"/>
      <c r="T92" s="399"/>
      <c r="U92" s="399"/>
      <c r="V92" s="399"/>
      <c r="W92" s="399"/>
      <c r="X92" s="399"/>
      <c r="Y92" s="399"/>
      <c r="Z92" s="399"/>
      <c r="AA92" s="399"/>
      <c r="AB92" s="399"/>
    </row>
    <row r="93" spans="1:28" s="22" customFormat="1" ht="18" x14ac:dyDescent="0.25">
      <c r="A93" s="243">
        <f t="shared" si="1"/>
        <v>90</v>
      </c>
      <c r="B93" s="244"/>
      <c r="C93" s="399"/>
      <c r="D93" s="399"/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Y93" s="399"/>
      <c r="Z93" s="399"/>
      <c r="AA93" s="399"/>
      <c r="AB93" s="399"/>
    </row>
    <row r="94" spans="1:28" s="22" customFormat="1" ht="18" x14ac:dyDescent="0.25">
      <c r="A94" s="243">
        <f t="shared" si="1"/>
        <v>91</v>
      </c>
      <c r="B94" s="244"/>
      <c r="C94" s="399"/>
      <c r="D94" s="399"/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  <c r="P94" s="399"/>
      <c r="Q94" s="399"/>
      <c r="R94" s="399"/>
      <c r="S94" s="399"/>
      <c r="T94" s="399"/>
      <c r="U94" s="399"/>
      <c r="V94" s="399"/>
      <c r="W94" s="399"/>
      <c r="X94" s="399"/>
      <c r="Y94" s="399"/>
      <c r="Z94" s="399"/>
      <c r="AA94" s="399"/>
      <c r="AB94" s="399"/>
    </row>
    <row r="95" spans="1:28" s="22" customFormat="1" ht="18" x14ac:dyDescent="0.25">
      <c r="A95" s="243">
        <f t="shared" si="1"/>
        <v>92</v>
      </c>
      <c r="B95" s="244"/>
      <c r="C95" s="399"/>
      <c r="D95" s="399"/>
      <c r="E95" s="399"/>
      <c r="F95" s="399"/>
      <c r="G95" s="399"/>
      <c r="H95" s="399"/>
      <c r="I95" s="399"/>
      <c r="J95" s="399"/>
      <c r="K95" s="399"/>
      <c r="L95" s="399"/>
      <c r="M95" s="399"/>
      <c r="N95" s="399"/>
      <c r="O95" s="399"/>
      <c r="P95" s="399"/>
      <c r="Q95" s="399"/>
      <c r="R95" s="399"/>
      <c r="S95" s="399"/>
      <c r="T95" s="399"/>
      <c r="U95" s="399"/>
      <c r="V95" s="399"/>
      <c r="W95" s="399"/>
      <c r="X95" s="399"/>
      <c r="Y95" s="399"/>
      <c r="Z95" s="399"/>
      <c r="AA95" s="399"/>
      <c r="AB95" s="399"/>
    </row>
    <row r="96" spans="1:28" s="22" customFormat="1" ht="18" x14ac:dyDescent="0.25">
      <c r="A96" s="243">
        <f t="shared" si="1"/>
        <v>93</v>
      </c>
      <c r="B96" s="244"/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399"/>
      <c r="S96" s="399"/>
      <c r="T96" s="399"/>
      <c r="U96" s="399"/>
      <c r="V96" s="399"/>
      <c r="W96" s="399"/>
      <c r="X96" s="399"/>
      <c r="Y96" s="399"/>
      <c r="Z96" s="399"/>
      <c r="AA96" s="399"/>
      <c r="AB96" s="399"/>
    </row>
    <row r="97" spans="1:28" s="22" customFormat="1" ht="18" x14ac:dyDescent="0.25">
      <c r="A97" s="243">
        <f t="shared" si="1"/>
        <v>94</v>
      </c>
      <c r="B97" s="244"/>
      <c r="C97" s="399"/>
      <c r="D97" s="399"/>
      <c r="E97" s="399"/>
      <c r="F97" s="399"/>
      <c r="G97" s="399"/>
      <c r="H97" s="399"/>
      <c r="I97" s="399"/>
      <c r="J97" s="399"/>
      <c r="K97" s="399"/>
      <c r="L97" s="399"/>
      <c r="M97" s="399"/>
      <c r="N97" s="399"/>
      <c r="O97" s="399"/>
      <c r="P97" s="399"/>
      <c r="Q97" s="399"/>
      <c r="R97" s="399"/>
      <c r="S97" s="399"/>
      <c r="T97" s="399"/>
      <c r="U97" s="399"/>
      <c r="V97" s="399"/>
      <c r="W97" s="399"/>
      <c r="X97" s="399"/>
      <c r="Y97" s="399"/>
      <c r="Z97" s="399"/>
      <c r="AA97" s="399"/>
      <c r="AB97" s="399"/>
    </row>
    <row r="98" spans="1:28" s="22" customFormat="1" ht="18" x14ac:dyDescent="0.25">
      <c r="A98" s="243">
        <f t="shared" si="1"/>
        <v>95</v>
      </c>
      <c r="B98" s="244"/>
      <c r="C98" s="399"/>
      <c r="D98" s="399"/>
      <c r="E98" s="399"/>
      <c r="F98" s="399"/>
      <c r="G98" s="399"/>
      <c r="H98" s="399"/>
      <c r="I98" s="399"/>
      <c r="J98" s="399"/>
      <c r="K98" s="399"/>
      <c r="L98" s="399"/>
      <c r="M98" s="399"/>
      <c r="N98" s="399"/>
      <c r="O98" s="399"/>
      <c r="P98" s="399"/>
      <c r="Q98" s="399"/>
      <c r="R98" s="399"/>
      <c r="S98" s="399"/>
      <c r="T98" s="399"/>
      <c r="U98" s="399"/>
      <c r="V98" s="399"/>
      <c r="W98" s="399"/>
      <c r="X98" s="399"/>
      <c r="Y98" s="399"/>
      <c r="Z98" s="399"/>
      <c r="AA98" s="399"/>
      <c r="AB98" s="399"/>
    </row>
    <row r="99" spans="1:28" s="22" customFormat="1" ht="18" x14ac:dyDescent="0.25">
      <c r="A99" s="243">
        <f t="shared" si="1"/>
        <v>96</v>
      </c>
      <c r="B99" s="244"/>
      <c r="C99" s="399"/>
      <c r="D99" s="399"/>
      <c r="E99" s="399"/>
      <c r="F99" s="399"/>
      <c r="G99" s="399"/>
      <c r="H99" s="399"/>
      <c r="I99" s="399"/>
      <c r="J99" s="399"/>
      <c r="K99" s="399"/>
      <c r="L99" s="399"/>
      <c r="M99" s="399"/>
      <c r="N99" s="399"/>
      <c r="O99" s="399"/>
      <c r="P99" s="399"/>
      <c r="Q99" s="399"/>
      <c r="R99" s="399"/>
      <c r="S99" s="399"/>
      <c r="T99" s="399"/>
      <c r="U99" s="399"/>
      <c r="V99" s="399"/>
      <c r="W99" s="399"/>
      <c r="X99" s="399"/>
      <c r="Y99" s="399"/>
      <c r="Z99" s="399"/>
      <c r="AA99" s="399"/>
      <c r="AB99" s="399"/>
    </row>
    <row r="100" spans="1:28" s="22" customFormat="1" ht="18" x14ac:dyDescent="0.25">
      <c r="A100" s="243">
        <f t="shared" si="1"/>
        <v>97</v>
      </c>
      <c r="B100" s="244"/>
      <c r="C100" s="399"/>
      <c r="D100" s="399"/>
      <c r="E100" s="399"/>
      <c r="F100" s="399"/>
      <c r="G100" s="399"/>
      <c r="H100" s="399"/>
      <c r="I100" s="399"/>
      <c r="J100" s="399"/>
      <c r="K100" s="399"/>
      <c r="L100" s="399"/>
      <c r="M100" s="399"/>
      <c r="N100" s="399"/>
      <c r="O100" s="399"/>
      <c r="P100" s="399"/>
      <c r="Q100" s="399"/>
      <c r="R100" s="399"/>
      <c r="S100" s="399"/>
      <c r="T100" s="399"/>
      <c r="U100" s="399"/>
      <c r="V100" s="399"/>
      <c r="W100" s="399"/>
      <c r="X100" s="399"/>
      <c r="Y100" s="399"/>
      <c r="Z100" s="399"/>
      <c r="AA100" s="399"/>
      <c r="AB100" s="399"/>
    </row>
    <row r="101" spans="1:28" s="22" customFormat="1" ht="18" x14ac:dyDescent="0.25">
      <c r="A101" s="243">
        <f t="shared" si="1"/>
        <v>98</v>
      </c>
      <c r="B101" s="244"/>
      <c r="C101" s="399"/>
      <c r="D101" s="399"/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399"/>
      <c r="P101" s="399"/>
      <c r="Q101" s="399"/>
      <c r="R101" s="399"/>
      <c r="S101" s="399"/>
      <c r="T101" s="399"/>
      <c r="U101" s="399"/>
      <c r="V101" s="399"/>
      <c r="W101" s="399"/>
      <c r="X101" s="399"/>
      <c r="Y101" s="399"/>
      <c r="Z101" s="399"/>
      <c r="AA101" s="399"/>
      <c r="AB101" s="399"/>
    </row>
    <row r="102" spans="1:28" s="22" customFormat="1" ht="18" x14ac:dyDescent="0.25">
      <c r="A102" s="243">
        <f t="shared" si="1"/>
        <v>99</v>
      </c>
      <c r="B102" s="244"/>
      <c r="C102" s="399"/>
      <c r="D102" s="399"/>
      <c r="E102" s="399"/>
      <c r="F102" s="399"/>
      <c r="G102" s="399"/>
      <c r="H102" s="399"/>
      <c r="I102" s="399"/>
      <c r="J102" s="399"/>
      <c r="K102" s="399"/>
      <c r="L102" s="399"/>
      <c r="M102" s="399"/>
      <c r="N102" s="399"/>
      <c r="O102" s="399"/>
      <c r="P102" s="399"/>
      <c r="Q102" s="399"/>
      <c r="R102" s="399"/>
      <c r="S102" s="399"/>
      <c r="T102" s="399"/>
      <c r="U102" s="399"/>
      <c r="V102" s="399"/>
      <c r="W102" s="399"/>
      <c r="X102" s="399"/>
      <c r="Y102" s="399"/>
      <c r="Z102" s="399"/>
      <c r="AA102" s="399"/>
      <c r="AB102" s="399"/>
    </row>
    <row r="103" spans="1:28" s="22" customFormat="1" ht="18" x14ac:dyDescent="0.25">
      <c r="A103" s="243">
        <f t="shared" si="1"/>
        <v>100</v>
      </c>
      <c r="B103" s="244"/>
      <c r="C103" s="399"/>
      <c r="D103" s="399"/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  <c r="O103" s="399"/>
      <c r="P103" s="399"/>
      <c r="Q103" s="399"/>
      <c r="R103" s="399"/>
      <c r="S103" s="399"/>
      <c r="T103" s="399"/>
      <c r="U103" s="399"/>
      <c r="V103" s="399"/>
      <c r="W103" s="399"/>
      <c r="X103" s="399"/>
      <c r="Y103" s="399"/>
      <c r="Z103" s="399"/>
      <c r="AA103" s="399"/>
      <c r="AB103" s="399"/>
    </row>
    <row r="104" spans="1:28" s="22" customFormat="1" ht="18" x14ac:dyDescent="0.25">
      <c r="A104" s="243">
        <f t="shared" si="1"/>
        <v>101</v>
      </c>
      <c r="B104" s="244"/>
      <c r="C104" s="399"/>
      <c r="D104" s="399"/>
      <c r="E104" s="399"/>
      <c r="F104" s="399"/>
      <c r="G104" s="399"/>
      <c r="H104" s="399"/>
      <c r="I104" s="399"/>
      <c r="J104" s="399"/>
      <c r="K104" s="399"/>
      <c r="L104" s="399"/>
      <c r="M104" s="399"/>
      <c r="N104" s="399"/>
      <c r="O104" s="399"/>
      <c r="P104" s="399"/>
      <c r="Q104" s="399"/>
      <c r="R104" s="399"/>
      <c r="S104" s="399"/>
      <c r="T104" s="399"/>
      <c r="U104" s="399"/>
      <c r="V104" s="399"/>
      <c r="W104" s="399"/>
      <c r="X104" s="399"/>
      <c r="Y104" s="399"/>
      <c r="Z104" s="399"/>
      <c r="AA104" s="399"/>
      <c r="AB104" s="399"/>
    </row>
    <row r="105" spans="1:28" s="22" customFormat="1" ht="18" x14ac:dyDescent="0.25">
      <c r="A105" s="243">
        <f t="shared" si="1"/>
        <v>102</v>
      </c>
      <c r="B105" s="244"/>
      <c r="C105" s="399"/>
      <c r="D105" s="399"/>
      <c r="E105" s="399"/>
      <c r="F105" s="399"/>
      <c r="G105" s="399"/>
      <c r="H105" s="399"/>
      <c r="I105" s="399"/>
      <c r="J105" s="399"/>
      <c r="K105" s="399"/>
      <c r="L105" s="399"/>
      <c r="M105" s="399"/>
      <c r="N105" s="399"/>
      <c r="O105" s="399"/>
      <c r="P105" s="399"/>
      <c r="Q105" s="399"/>
      <c r="R105" s="399"/>
      <c r="S105" s="399"/>
      <c r="T105" s="399"/>
      <c r="U105" s="399"/>
      <c r="V105" s="399"/>
      <c r="W105" s="399"/>
      <c r="X105" s="399"/>
      <c r="Y105" s="399"/>
      <c r="Z105" s="399"/>
      <c r="AA105" s="399"/>
      <c r="AB105" s="399"/>
    </row>
    <row r="106" spans="1:28" s="22" customFormat="1" ht="18" x14ac:dyDescent="0.25">
      <c r="A106" s="243">
        <f t="shared" si="1"/>
        <v>103</v>
      </c>
      <c r="B106" s="244"/>
      <c r="C106" s="399"/>
      <c r="D106" s="399"/>
      <c r="E106" s="399"/>
      <c r="F106" s="399"/>
      <c r="G106" s="399"/>
      <c r="H106" s="399"/>
      <c r="I106" s="399"/>
      <c r="J106" s="399"/>
      <c r="K106" s="399"/>
      <c r="L106" s="399"/>
      <c r="M106" s="399"/>
      <c r="N106" s="399"/>
      <c r="O106" s="399"/>
      <c r="P106" s="399"/>
      <c r="Q106" s="399"/>
      <c r="R106" s="399"/>
      <c r="S106" s="399"/>
      <c r="T106" s="399"/>
      <c r="U106" s="399"/>
      <c r="V106" s="399"/>
      <c r="W106" s="399"/>
      <c r="X106" s="399"/>
      <c r="Y106" s="399"/>
      <c r="Z106" s="399"/>
      <c r="AA106" s="399"/>
      <c r="AB106" s="399"/>
    </row>
    <row r="107" spans="1:28" s="22" customFormat="1" ht="18" x14ac:dyDescent="0.25">
      <c r="A107" s="243">
        <f t="shared" si="1"/>
        <v>104</v>
      </c>
      <c r="B107" s="244"/>
      <c r="C107" s="399"/>
      <c r="D107" s="399"/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  <c r="O107" s="399"/>
      <c r="P107" s="399"/>
      <c r="Q107" s="399"/>
      <c r="R107" s="399"/>
      <c r="S107" s="399"/>
      <c r="T107" s="399"/>
      <c r="U107" s="399"/>
      <c r="V107" s="399"/>
      <c r="W107" s="399"/>
      <c r="X107" s="399"/>
      <c r="Y107" s="399"/>
      <c r="Z107" s="399"/>
      <c r="AA107" s="399"/>
      <c r="AB107" s="399"/>
    </row>
    <row r="108" spans="1:28" s="22" customFormat="1" ht="18" x14ac:dyDescent="0.25">
      <c r="A108" s="243">
        <f t="shared" si="1"/>
        <v>105</v>
      </c>
      <c r="B108" s="244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  <c r="Q108" s="399"/>
      <c r="R108" s="399"/>
      <c r="S108" s="399"/>
      <c r="T108" s="399"/>
      <c r="U108" s="399"/>
      <c r="V108" s="399"/>
      <c r="W108" s="399"/>
      <c r="X108" s="399"/>
      <c r="Y108" s="399"/>
      <c r="Z108" s="399"/>
      <c r="AA108" s="399"/>
      <c r="AB108" s="399"/>
    </row>
    <row r="109" spans="1:28" s="22" customFormat="1" ht="18" x14ac:dyDescent="0.25">
      <c r="A109" s="243">
        <f t="shared" si="1"/>
        <v>106</v>
      </c>
      <c r="B109" s="244"/>
      <c r="C109" s="399"/>
      <c r="D109" s="399"/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399"/>
      <c r="P109" s="399"/>
      <c r="Q109" s="399"/>
      <c r="R109" s="399"/>
      <c r="S109" s="399"/>
      <c r="T109" s="399"/>
      <c r="U109" s="399"/>
      <c r="V109" s="399"/>
      <c r="W109" s="399"/>
      <c r="X109" s="399"/>
      <c r="Y109" s="399"/>
      <c r="Z109" s="399"/>
      <c r="AA109" s="399"/>
      <c r="AB109" s="399"/>
    </row>
    <row r="110" spans="1:28" s="22" customFormat="1" ht="18" x14ac:dyDescent="0.25">
      <c r="A110" s="243">
        <f t="shared" si="1"/>
        <v>107</v>
      </c>
      <c r="B110" s="244"/>
      <c r="C110" s="399"/>
      <c r="D110" s="399"/>
      <c r="E110" s="399"/>
      <c r="F110" s="399"/>
      <c r="G110" s="399"/>
      <c r="H110" s="399"/>
      <c r="I110" s="399"/>
      <c r="J110" s="399"/>
      <c r="K110" s="399"/>
      <c r="L110" s="399"/>
      <c r="M110" s="399"/>
      <c r="N110" s="399"/>
      <c r="O110" s="399"/>
      <c r="P110" s="399"/>
      <c r="Q110" s="399"/>
      <c r="R110" s="399"/>
      <c r="S110" s="399"/>
      <c r="T110" s="399"/>
      <c r="U110" s="399"/>
      <c r="V110" s="399"/>
      <c r="W110" s="399"/>
      <c r="X110" s="399"/>
      <c r="Y110" s="399"/>
      <c r="Z110" s="399"/>
      <c r="AA110" s="399"/>
      <c r="AB110" s="399"/>
    </row>
    <row r="111" spans="1:28" s="22" customFormat="1" ht="18" x14ac:dyDescent="0.25">
      <c r="A111" s="243">
        <f t="shared" si="1"/>
        <v>108</v>
      </c>
      <c r="B111" s="244"/>
      <c r="C111" s="399"/>
      <c r="D111" s="399"/>
      <c r="E111" s="399"/>
      <c r="F111" s="399"/>
      <c r="G111" s="399"/>
      <c r="H111" s="399"/>
      <c r="I111" s="399"/>
      <c r="J111" s="399"/>
      <c r="K111" s="399"/>
      <c r="L111" s="399"/>
      <c r="M111" s="399"/>
      <c r="N111" s="399"/>
      <c r="O111" s="399"/>
      <c r="P111" s="399"/>
      <c r="Q111" s="399"/>
      <c r="R111" s="399"/>
      <c r="S111" s="399"/>
      <c r="T111" s="399"/>
      <c r="U111" s="399"/>
      <c r="V111" s="399"/>
      <c r="W111" s="399"/>
      <c r="X111" s="399"/>
      <c r="Y111" s="399"/>
      <c r="Z111" s="399"/>
      <c r="AA111" s="399"/>
      <c r="AB111" s="399"/>
    </row>
    <row r="112" spans="1:28" s="22" customFormat="1" ht="18" x14ac:dyDescent="0.25">
      <c r="A112" s="243">
        <f t="shared" si="1"/>
        <v>109</v>
      </c>
      <c r="B112" s="244"/>
      <c r="C112" s="399"/>
      <c r="D112" s="399"/>
      <c r="E112" s="399"/>
      <c r="F112" s="399"/>
      <c r="G112" s="399"/>
      <c r="H112" s="399"/>
      <c r="I112" s="399"/>
      <c r="J112" s="399"/>
      <c r="K112" s="399"/>
      <c r="L112" s="399"/>
      <c r="M112" s="399"/>
      <c r="N112" s="399"/>
      <c r="O112" s="399"/>
      <c r="P112" s="399"/>
      <c r="Q112" s="399"/>
      <c r="R112" s="399"/>
      <c r="S112" s="399"/>
      <c r="T112" s="399"/>
      <c r="U112" s="399"/>
      <c r="V112" s="399"/>
      <c r="W112" s="399"/>
      <c r="X112" s="399"/>
      <c r="Y112" s="399"/>
      <c r="Z112" s="399"/>
      <c r="AA112" s="399"/>
      <c r="AB112" s="399"/>
    </row>
    <row r="113" spans="1:28" s="22" customFormat="1" ht="18" x14ac:dyDescent="0.25">
      <c r="A113" s="243">
        <f t="shared" si="1"/>
        <v>110</v>
      </c>
      <c r="B113" s="244"/>
      <c r="C113" s="399"/>
      <c r="D113" s="399"/>
      <c r="E113" s="399"/>
      <c r="F113" s="399"/>
      <c r="G113" s="399"/>
      <c r="H113" s="399"/>
      <c r="I113" s="399"/>
      <c r="J113" s="399"/>
      <c r="K113" s="399"/>
      <c r="L113" s="399"/>
      <c r="M113" s="399"/>
      <c r="N113" s="399"/>
      <c r="O113" s="399"/>
      <c r="P113" s="399"/>
      <c r="Q113" s="399"/>
      <c r="R113" s="399"/>
      <c r="S113" s="399"/>
      <c r="T113" s="399"/>
      <c r="U113" s="399"/>
      <c r="V113" s="399"/>
      <c r="W113" s="399"/>
      <c r="X113" s="399"/>
      <c r="Y113" s="399"/>
      <c r="Z113" s="399"/>
      <c r="AA113" s="399"/>
      <c r="AB113" s="399"/>
    </row>
    <row r="114" spans="1:28" s="22" customFormat="1" ht="18" x14ac:dyDescent="0.25">
      <c r="A114" s="243">
        <f t="shared" si="1"/>
        <v>111</v>
      </c>
      <c r="B114" s="244"/>
      <c r="C114" s="399"/>
      <c r="D114" s="399"/>
      <c r="E114" s="399"/>
      <c r="F114" s="399"/>
      <c r="G114" s="399"/>
      <c r="H114" s="399"/>
      <c r="I114" s="399"/>
      <c r="J114" s="399"/>
      <c r="K114" s="399"/>
      <c r="L114" s="399"/>
      <c r="M114" s="399"/>
      <c r="N114" s="399"/>
      <c r="O114" s="399"/>
      <c r="P114" s="399"/>
      <c r="Q114" s="399"/>
      <c r="R114" s="399"/>
      <c r="S114" s="399"/>
      <c r="T114" s="399"/>
      <c r="U114" s="399"/>
      <c r="V114" s="399"/>
      <c r="W114" s="399"/>
      <c r="X114" s="399"/>
      <c r="Y114" s="399"/>
      <c r="Z114" s="399"/>
      <c r="AA114" s="399"/>
      <c r="AB114" s="399"/>
    </row>
    <row r="115" spans="1:28" s="22" customFormat="1" ht="18" x14ac:dyDescent="0.25">
      <c r="A115" s="243">
        <f t="shared" si="1"/>
        <v>112</v>
      </c>
      <c r="B115" s="244"/>
      <c r="C115" s="399"/>
      <c r="D115" s="399"/>
      <c r="E115" s="399"/>
      <c r="F115" s="399"/>
      <c r="G115" s="399"/>
      <c r="H115" s="399"/>
      <c r="I115" s="399"/>
      <c r="J115" s="399"/>
      <c r="K115" s="399"/>
      <c r="L115" s="399"/>
      <c r="M115" s="399"/>
      <c r="N115" s="399"/>
      <c r="O115" s="399"/>
      <c r="P115" s="399"/>
      <c r="Q115" s="399"/>
      <c r="R115" s="399"/>
      <c r="S115" s="399"/>
      <c r="T115" s="399"/>
      <c r="U115" s="399"/>
      <c r="V115" s="399"/>
      <c r="W115" s="399"/>
      <c r="X115" s="399"/>
      <c r="Y115" s="399"/>
      <c r="Z115" s="399"/>
      <c r="AA115" s="399"/>
      <c r="AB115" s="399"/>
    </row>
    <row r="116" spans="1:28" s="22" customFormat="1" ht="18" x14ac:dyDescent="0.25">
      <c r="A116" s="243">
        <f t="shared" si="1"/>
        <v>113</v>
      </c>
      <c r="B116" s="244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  <c r="Q116" s="399"/>
      <c r="R116" s="399"/>
      <c r="S116" s="399"/>
      <c r="T116" s="399"/>
      <c r="U116" s="399"/>
      <c r="V116" s="399"/>
      <c r="W116" s="399"/>
      <c r="X116" s="399"/>
      <c r="Y116" s="399"/>
      <c r="Z116" s="399"/>
      <c r="AA116" s="399"/>
      <c r="AB116" s="399"/>
    </row>
    <row r="117" spans="1:28" s="22" customFormat="1" ht="18" x14ac:dyDescent="0.25">
      <c r="A117" s="243">
        <f t="shared" si="1"/>
        <v>114</v>
      </c>
      <c r="B117" s="244"/>
      <c r="C117" s="399"/>
      <c r="D117" s="399"/>
      <c r="E117" s="399"/>
      <c r="F117" s="399"/>
      <c r="G117" s="399"/>
      <c r="H117" s="399"/>
      <c r="I117" s="399"/>
      <c r="J117" s="399"/>
      <c r="K117" s="399"/>
      <c r="L117" s="399"/>
      <c r="M117" s="399"/>
      <c r="N117" s="399"/>
      <c r="O117" s="399"/>
      <c r="P117" s="399"/>
      <c r="Q117" s="399"/>
      <c r="R117" s="399"/>
      <c r="S117" s="399"/>
      <c r="T117" s="399"/>
      <c r="U117" s="399"/>
      <c r="V117" s="399"/>
      <c r="W117" s="399"/>
      <c r="X117" s="399"/>
      <c r="Y117" s="399"/>
      <c r="Z117" s="399"/>
      <c r="AA117" s="399"/>
      <c r="AB117" s="399"/>
    </row>
    <row r="118" spans="1:28" s="22" customFormat="1" ht="18" x14ac:dyDescent="0.25">
      <c r="A118" s="243">
        <f t="shared" si="1"/>
        <v>115</v>
      </c>
      <c r="B118" s="244"/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N118" s="399"/>
      <c r="O118" s="399"/>
      <c r="P118" s="399"/>
      <c r="Q118" s="399"/>
      <c r="R118" s="399"/>
      <c r="S118" s="399"/>
      <c r="T118" s="399"/>
      <c r="U118" s="399"/>
      <c r="V118" s="399"/>
      <c r="W118" s="399"/>
      <c r="X118" s="399"/>
      <c r="Y118" s="399"/>
      <c r="Z118" s="399"/>
      <c r="AA118" s="399"/>
      <c r="AB118" s="399"/>
    </row>
    <row r="119" spans="1:28" s="22" customFormat="1" ht="18" x14ac:dyDescent="0.25">
      <c r="A119" s="243">
        <f t="shared" si="1"/>
        <v>116</v>
      </c>
      <c r="B119" s="244"/>
      <c r="C119" s="399"/>
      <c r="D119" s="399"/>
      <c r="E119" s="399"/>
      <c r="F119" s="399"/>
      <c r="G119" s="399"/>
      <c r="H119" s="399"/>
      <c r="I119" s="399"/>
      <c r="J119" s="399"/>
      <c r="K119" s="399"/>
      <c r="L119" s="399"/>
      <c r="M119" s="399"/>
      <c r="N119" s="399"/>
      <c r="O119" s="399"/>
      <c r="P119" s="399"/>
      <c r="Q119" s="399"/>
      <c r="R119" s="399"/>
      <c r="S119" s="399"/>
      <c r="T119" s="399"/>
      <c r="U119" s="399"/>
      <c r="V119" s="399"/>
      <c r="W119" s="399"/>
      <c r="X119" s="399"/>
      <c r="Y119" s="399"/>
      <c r="Z119" s="399"/>
      <c r="AA119" s="399"/>
      <c r="AB119" s="399"/>
    </row>
    <row r="120" spans="1:28" s="22" customFormat="1" ht="18" x14ac:dyDescent="0.25">
      <c r="A120" s="243">
        <f t="shared" si="1"/>
        <v>117</v>
      </c>
      <c r="B120" s="244"/>
      <c r="C120" s="399"/>
      <c r="D120" s="399"/>
      <c r="E120" s="399"/>
      <c r="F120" s="399"/>
      <c r="G120" s="399"/>
      <c r="H120" s="399"/>
      <c r="I120" s="399"/>
      <c r="J120" s="399"/>
      <c r="K120" s="399"/>
      <c r="L120" s="399"/>
      <c r="M120" s="399"/>
      <c r="N120" s="399"/>
      <c r="O120" s="399"/>
      <c r="P120" s="399"/>
      <c r="Q120" s="399"/>
      <c r="R120" s="399"/>
      <c r="S120" s="399"/>
      <c r="T120" s="399"/>
      <c r="U120" s="399"/>
      <c r="V120" s="399"/>
      <c r="W120" s="399"/>
      <c r="X120" s="399"/>
      <c r="Y120" s="399"/>
      <c r="Z120" s="399"/>
      <c r="AA120" s="399"/>
      <c r="AB120" s="399"/>
    </row>
    <row r="121" spans="1:28" s="22" customFormat="1" ht="18" x14ac:dyDescent="0.25">
      <c r="A121" s="243">
        <f t="shared" si="1"/>
        <v>118</v>
      </c>
      <c r="B121" s="244"/>
      <c r="C121" s="399"/>
      <c r="D121" s="399"/>
      <c r="E121" s="399"/>
      <c r="F121" s="399"/>
      <c r="G121" s="399"/>
      <c r="H121" s="399"/>
      <c r="I121" s="399"/>
      <c r="J121" s="399"/>
      <c r="K121" s="399"/>
      <c r="L121" s="399"/>
      <c r="M121" s="399"/>
      <c r="N121" s="399"/>
      <c r="O121" s="399"/>
      <c r="P121" s="399"/>
      <c r="Q121" s="399"/>
      <c r="R121" s="399"/>
      <c r="S121" s="399"/>
      <c r="T121" s="399"/>
      <c r="U121" s="399"/>
      <c r="V121" s="399"/>
      <c r="W121" s="399"/>
      <c r="X121" s="399"/>
      <c r="Y121" s="399"/>
      <c r="Z121" s="399"/>
      <c r="AA121" s="399"/>
      <c r="AB121" s="399"/>
    </row>
    <row r="122" spans="1:28" s="22" customFormat="1" ht="18" x14ac:dyDescent="0.25">
      <c r="A122" s="243">
        <f t="shared" si="1"/>
        <v>119</v>
      </c>
      <c r="B122" s="244"/>
      <c r="C122" s="399"/>
      <c r="D122" s="399"/>
      <c r="E122" s="399"/>
      <c r="F122" s="399"/>
      <c r="G122" s="399"/>
      <c r="H122" s="399"/>
      <c r="I122" s="399"/>
      <c r="J122" s="399"/>
      <c r="K122" s="399"/>
      <c r="L122" s="399"/>
      <c r="M122" s="399"/>
      <c r="N122" s="399"/>
      <c r="O122" s="399"/>
      <c r="P122" s="399"/>
      <c r="Q122" s="399"/>
      <c r="R122" s="399"/>
      <c r="S122" s="399"/>
      <c r="T122" s="399"/>
      <c r="U122" s="399"/>
      <c r="V122" s="399"/>
      <c r="W122" s="399"/>
      <c r="X122" s="399"/>
      <c r="Y122" s="399"/>
      <c r="Z122" s="399"/>
      <c r="AA122" s="399"/>
      <c r="AB122" s="399"/>
    </row>
    <row r="123" spans="1:28" s="22" customFormat="1" ht="18" x14ac:dyDescent="0.25">
      <c r="A123" s="243">
        <f t="shared" si="1"/>
        <v>120</v>
      </c>
      <c r="B123" s="244"/>
      <c r="C123" s="399"/>
      <c r="D123" s="399"/>
      <c r="E123" s="399"/>
      <c r="F123" s="399"/>
      <c r="G123" s="399"/>
      <c r="H123" s="399"/>
      <c r="I123" s="399"/>
      <c r="J123" s="399"/>
      <c r="K123" s="399"/>
      <c r="L123" s="399"/>
      <c r="M123" s="399"/>
      <c r="N123" s="399"/>
      <c r="O123" s="399"/>
      <c r="P123" s="399"/>
      <c r="Q123" s="399"/>
      <c r="R123" s="399"/>
      <c r="S123" s="399"/>
      <c r="T123" s="399"/>
      <c r="U123" s="399"/>
      <c r="V123" s="399"/>
      <c r="W123" s="399"/>
      <c r="X123" s="399"/>
      <c r="Y123" s="399"/>
      <c r="Z123" s="399"/>
      <c r="AA123" s="399"/>
      <c r="AB123" s="399"/>
    </row>
    <row r="124" spans="1:28" s="22" customFormat="1" ht="18" x14ac:dyDescent="0.25">
      <c r="A124" s="243">
        <f t="shared" si="1"/>
        <v>121</v>
      </c>
      <c r="B124" s="244"/>
      <c r="C124" s="399"/>
      <c r="D124" s="399"/>
      <c r="E124" s="399"/>
      <c r="F124" s="399"/>
      <c r="G124" s="399"/>
      <c r="H124" s="399"/>
      <c r="I124" s="399"/>
      <c r="J124" s="399"/>
      <c r="K124" s="399"/>
      <c r="L124" s="399"/>
      <c r="M124" s="399"/>
      <c r="N124" s="399"/>
      <c r="O124" s="399"/>
      <c r="P124" s="399"/>
      <c r="Q124" s="399"/>
      <c r="R124" s="399"/>
      <c r="S124" s="399"/>
      <c r="T124" s="399"/>
      <c r="U124" s="399"/>
      <c r="V124" s="399"/>
      <c r="W124" s="399"/>
      <c r="X124" s="399"/>
      <c r="Y124" s="399"/>
      <c r="Z124" s="399"/>
      <c r="AA124" s="399"/>
      <c r="AB124" s="399"/>
    </row>
    <row r="125" spans="1:28" s="22" customFormat="1" ht="18" x14ac:dyDescent="0.25">
      <c r="A125" s="243">
        <f t="shared" si="1"/>
        <v>122</v>
      </c>
      <c r="B125" s="244"/>
      <c r="C125" s="399"/>
      <c r="D125" s="399"/>
      <c r="E125" s="399"/>
      <c r="F125" s="399"/>
      <c r="G125" s="399"/>
      <c r="H125" s="399"/>
      <c r="I125" s="399"/>
      <c r="J125" s="399"/>
      <c r="K125" s="399"/>
      <c r="L125" s="399"/>
      <c r="M125" s="399"/>
      <c r="N125" s="399"/>
      <c r="O125" s="399"/>
      <c r="P125" s="399"/>
      <c r="Q125" s="399"/>
      <c r="R125" s="399"/>
      <c r="S125" s="399"/>
      <c r="T125" s="399"/>
      <c r="U125" s="399"/>
      <c r="V125" s="399"/>
      <c r="W125" s="399"/>
      <c r="X125" s="399"/>
      <c r="Y125" s="399"/>
      <c r="Z125" s="399"/>
      <c r="AA125" s="399"/>
      <c r="AB125" s="399"/>
    </row>
    <row r="126" spans="1:28" s="22" customFormat="1" ht="18" x14ac:dyDescent="0.25">
      <c r="A126" s="243">
        <f t="shared" si="1"/>
        <v>123</v>
      </c>
      <c r="B126" s="244"/>
      <c r="C126" s="399"/>
      <c r="D126" s="399"/>
      <c r="E126" s="399"/>
      <c r="F126" s="399"/>
      <c r="G126" s="399"/>
      <c r="H126" s="399"/>
      <c r="I126" s="399"/>
      <c r="J126" s="399"/>
      <c r="K126" s="399"/>
      <c r="L126" s="399"/>
      <c r="M126" s="399"/>
      <c r="N126" s="399"/>
      <c r="O126" s="399"/>
      <c r="P126" s="399"/>
      <c r="Q126" s="399"/>
      <c r="R126" s="399"/>
      <c r="S126" s="399"/>
      <c r="T126" s="399"/>
      <c r="U126" s="399"/>
      <c r="V126" s="399"/>
      <c r="W126" s="399"/>
      <c r="X126" s="399"/>
      <c r="Y126" s="399"/>
      <c r="Z126" s="399"/>
      <c r="AA126" s="399"/>
      <c r="AB126" s="399"/>
    </row>
    <row r="127" spans="1:28" s="22" customFormat="1" ht="18" x14ac:dyDescent="0.25">
      <c r="A127" s="243">
        <f t="shared" si="1"/>
        <v>124</v>
      </c>
      <c r="B127" s="244"/>
      <c r="C127" s="399"/>
      <c r="D127" s="399"/>
      <c r="E127" s="399"/>
      <c r="F127" s="399"/>
      <c r="G127" s="399"/>
      <c r="H127" s="399"/>
      <c r="I127" s="399"/>
      <c r="J127" s="399"/>
      <c r="K127" s="399"/>
      <c r="L127" s="399"/>
      <c r="M127" s="399"/>
      <c r="N127" s="399"/>
      <c r="O127" s="399"/>
      <c r="P127" s="399"/>
      <c r="Q127" s="399"/>
      <c r="R127" s="399"/>
      <c r="S127" s="399"/>
      <c r="T127" s="399"/>
      <c r="U127" s="399"/>
      <c r="V127" s="399"/>
      <c r="W127" s="399"/>
      <c r="X127" s="399"/>
      <c r="Y127" s="399"/>
      <c r="Z127" s="399"/>
      <c r="AA127" s="399"/>
      <c r="AB127" s="399"/>
    </row>
    <row r="128" spans="1:28" s="22" customFormat="1" ht="18" x14ac:dyDescent="0.25">
      <c r="A128" s="243">
        <f t="shared" si="1"/>
        <v>125</v>
      </c>
      <c r="B128" s="244"/>
      <c r="C128" s="399"/>
      <c r="D128" s="399"/>
      <c r="E128" s="399"/>
      <c r="F128" s="399"/>
      <c r="G128" s="399"/>
      <c r="H128" s="399"/>
      <c r="I128" s="399"/>
      <c r="J128" s="399"/>
      <c r="K128" s="399"/>
      <c r="L128" s="399"/>
      <c r="M128" s="399"/>
      <c r="N128" s="399"/>
      <c r="O128" s="399"/>
      <c r="P128" s="399"/>
      <c r="Q128" s="399"/>
      <c r="R128" s="399"/>
      <c r="S128" s="399"/>
      <c r="T128" s="399"/>
      <c r="U128" s="399"/>
      <c r="V128" s="399"/>
      <c r="W128" s="399"/>
      <c r="X128" s="399"/>
      <c r="Y128" s="399"/>
      <c r="Z128" s="399"/>
      <c r="AA128" s="399"/>
      <c r="AB128" s="399"/>
    </row>
    <row r="129" spans="1:28" s="22" customFormat="1" ht="18" x14ac:dyDescent="0.25">
      <c r="A129" s="243">
        <f t="shared" si="1"/>
        <v>126</v>
      </c>
      <c r="B129" s="244"/>
      <c r="C129" s="399"/>
      <c r="D129" s="399"/>
      <c r="E129" s="399"/>
      <c r="F129" s="399"/>
      <c r="G129" s="399"/>
      <c r="H129" s="399"/>
      <c r="I129" s="399"/>
      <c r="J129" s="399"/>
      <c r="K129" s="399"/>
      <c r="L129" s="399"/>
      <c r="M129" s="399"/>
      <c r="N129" s="399"/>
      <c r="O129" s="399"/>
      <c r="P129" s="399"/>
      <c r="Q129" s="399"/>
      <c r="R129" s="399"/>
      <c r="S129" s="399"/>
      <c r="T129" s="399"/>
      <c r="U129" s="399"/>
      <c r="V129" s="399"/>
      <c r="W129" s="399"/>
      <c r="X129" s="399"/>
      <c r="Y129" s="399"/>
      <c r="Z129" s="399"/>
      <c r="AA129" s="399"/>
      <c r="AB129" s="399"/>
    </row>
    <row r="130" spans="1:28" s="22" customFormat="1" ht="18" x14ac:dyDescent="0.25">
      <c r="A130" s="243">
        <f t="shared" si="1"/>
        <v>127</v>
      </c>
      <c r="B130" s="244"/>
      <c r="C130" s="399"/>
      <c r="D130" s="399"/>
      <c r="E130" s="399"/>
      <c r="F130" s="399"/>
      <c r="G130" s="399"/>
      <c r="H130" s="399"/>
      <c r="I130" s="399"/>
      <c r="J130" s="399"/>
      <c r="K130" s="399"/>
      <c r="L130" s="399"/>
      <c r="M130" s="399"/>
      <c r="N130" s="399"/>
      <c r="O130" s="399"/>
      <c r="P130" s="399"/>
      <c r="Q130" s="399"/>
      <c r="R130" s="399"/>
      <c r="S130" s="399"/>
      <c r="T130" s="399"/>
      <c r="U130" s="399"/>
      <c r="V130" s="399"/>
      <c r="W130" s="399"/>
      <c r="X130" s="399"/>
      <c r="Y130" s="399"/>
      <c r="Z130" s="399"/>
      <c r="AA130" s="399"/>
      <c r="AB130" s="399"/>
    </row>
    <row r="131" spans="1:28" s="22" customFormat="1" ht="18" x14ac:dyDescent="0.25">
      <c r="A131" s="243">
        <f t="shared" si="1"/>
        <v>128</v>
      </c>
      <c r="B131" s="244"/>
      <c r="C131" s="399"/>
      <c r="D131" s="399"/>
      <c r="E131" s="399"/>
      <c r="F131" s="399"/>
      <c r="G131" s="399"/>
      <c r="H131" s="399"/>
      <c r="I131" s="399"/>
      <c r="J131" s="399"/>
      <c r="K131" s="399"/>
      <c r="L131" s="399"/>
      <c r="M131" s="399"/>
      <c r="N131" s="399"/>
      <c r="O131" s="399"/>
      <c r="P131" s="399"/>
      <c r="Q131" s="399"/>
      <c r="R131" s="399"/>
      <c r="S131" s="399"/>
      <c r="T131" s="399"/>
      <c r="U131" s="399"/>
      <c r="V131" s="399"/>
      <c r="W131" s="399"/>
      <c r="X131" s="399"/>
      <c r="Y131" s="399"/>
      <c r="Z131" s="399"/>
      <c r="AA131" s="399"/>
      <c r="AB131" s="399"/>
    </row>
    <row r="132" spans="1:28" s="22" customFormat="1" ht="18" x14ac:dyDescent="0.25">
      <c r="A132" s="243">
        <f t="shared" si="1"/>
        <v>129</v>
      </c>
      <c r="B132" s="244"/>
      <c r="C132" s="399"/>
      <c r="D132" s="399"/>
      <c r="E132" s="399"/>
      <c r="F132" s="399"/>
      <c r="G132" s="399"/>
      <c r="H132" s="399"/>
      <c r="I132" s="399"/>
      <c r="J132" s="399"/>
      <c r="K132" s="399"/>
      <c r="L132" s="399"/>
      <c r="M132" s="399"/>
      <c r="N132" s="399"/>
      <c r="O132" s="399"/>
      <c r="P132" s="399"/>
      <c r="Q132" s="399"/>
      <c r="R132" s="399"/>
      <c r="S132" s="399"/>
      <c r="T132" s="399"/>
      <c r="U132" s="399"/>
      <c r="V132" s="399"/>
      <c r="W132" s="399"/>
      <c r="X132" s="399"/>
      <c r="Y132" s="399"/>
      <c r="Z132" s="399"/>
      <c r="AA132" s="399"/>
      <c r="AB132" s="399"/>
    </row>
    <row r="133" spans="1:28" s="22" customFormat="1" ht="18" x14ac:dyDescent="0.25">
      <c r="A133" s="243">
        <f t="shared" si="1"/>
        <v>130</v>
      </c>
      <c r="B133" s="244"/>
      <c r="C133" s="399"/>
      <c r="D133" s="399"/>
      <c r="E133" s="399"/>
      <c r="F133" s="399"/>
      <c r="G133" s="399"/>
      <c r="H133" s="399"/>
      <c r="I133" s="399"/>
      <c r="J133" s="399"/>
      <c r="K133" s="399"/>
      <c r="L133" s="399"/>
      <c r="M133" s="399"/>
      <c r="N133" s="399"/>
      <c r="O133" s="399"/>
      <c r="P133" s="399"/>
      <c r="Q133" s="399"/>
      <c r="R133" s="399"/>
      <c r="S133" s="399"/>
      <c r="T133" s="399"/>
      <c r="U133" s="399"/>
      <c r="V133" s="399"/>
      <c r="W133" s="399"/>
      <c r="X133" s="399"/>
      <c r="Y133" s="399"/>
      <c r="Z133" s="399"/>
      <c r="AA133" s="399"/>
      <c r="AB133" s="399"/>
    </row>
    <row r="134" spans="1:28" s="22" customFormat="1" ht="18" x14ac:dyDescent="0.25">
      <c r="A134" s="243">
        <f t="shared" ref="A134:A153" si="2">A133+1</f>
        <v>131</v>
      </c>
      <c r="B134" s="244"/>
      <c r="C134" s="399"/>
      <c r="D134" s="399"/>
      <c r="E134" s="399"/>
      <c r="F134" s="399"/>
      <c r="G134" s="399"/>
      <c r="H134" s="399"/>
      <c r="I134" s="399"/>
      <c r="J134" s="399"/>
      <c r="K134" s="399"/>
      <c r="L134" s="399"/>
      <c r="M134" s="399"/>
      <c r="N134" s="399"/>
      <c r="O134" s="399"/>
      <c r="P134" s="399"/>
      <c r="Q134" s="399"/>
      <c r="R134" s="399"/>
      <c r="S134" s="399"/>
      <c r="T134" s="399"/>
      <c r="U134" s="399"/>
      <c r="V134" s="399"/>
      <c r="W134" s="399"/>
      <c r="X134" s="399"/>
      <c r="Y134" s="399"/>
      <c r="Z134" s="399"/>
      <c r="AA134" s="399"/>
      <c r="AB134" s="399"/>
    </row>
    <row r="135" spans="1:28" s="22" customFormat="1" ht="18" x14ac:dyDescent="0.25">
      <c r="A135" s="243">
        <f t="shared" si="2"/>
        <v>132</v>
      </c>
      <c r="B135" s="244"/>
      <c r="C135" s="399"/>
      <c r="D135" s="399"/>
      <c r="E135" s="399"/>
      <c r="F135" s="399"/>
      <c r="G135" s="399"/>
      <c r="H135" s="399"/>
      <c r="I135" s="399"/>
      <c r="J135" s="399"/>
      <c r="K135" s="399"/>
      <c r="L135" s="399"/>
      <c r="M135" s="399"/>
      <c r="N135" s="399"/>
      <c r="O135" s="399"/>
      <c r="P135" s="399"/>
      <c r="Q135" s="399"/>
      <c r="R135" s="399"/>
      <c r="S135" s="399"/>
      <c r="T135" s="399"/>
      <c r="U135" s="399"/>
      <c r="V135" s="399"/>
      <c r="W135" s="399"/>
      <c r="X135" s="399"/>
      <c r="Y135" s="399"/>
      <c r="Z135" s="399"/>
      <c r="AA135" s="399"/>
      <c r="AB135" s="399"/>
    </row>
    <row r="136" spans="1:28" s="22" customFormat="1" ht="18" x14ac:dyDescent="0.25">
      <c r="A136" s="243">
        <f t="shared" si="2"/>
        <v>133</v>
      </c>
      <c r="B136" s="244"/>
      <c r="C136" s="399"/>
      <c r="D136" s="399"/>
      <c r="E136" s="399"/>
      <c r="F136" s="399"/>
      <c r="G136" s="399"/>
      <c r="H136" s="399"/>
      <c r="I136" s="399"/>
      <c r="J136" s="399"/>
      <c r="K136" s="399"/>
      <c r="L136" s="399"/>
      <c r="M136" s="399"/>
      <c r="N136" s="399"/>
      <c r="O136" s="399"/>
      <c r="P136" s="399"/>
      <c r="Q136" s="399"/>
      <c r="R136" s="399"/>
      <c r="S136" s="399"/>
      <c r="T136" s="399"/>
      <c r="U136" s="399"/>
      <c r="V136" s="399"/>
      <c r="W136" s="399"/>
      <c r="X136" s="399"/>
      <c r="Y136" s="399"/>
      <c r="Z136" s="399"/>
      <c r="AA136" s="399"/>
      <c r="AB136" s="399"/>
    </row>
    <row r="137" spans="1:28" s="22" customFormat="1" ht="18" x14ac:dyDescent="0.25">
      <c r="A137" s="243">
        <f t="shared" si="2"/>
        <v>134</v>
      </c>
      <c r="B137" s="244"/>
      <c r="C137" s="399"/>
      <c r="D137" s="399"/>
      <c r="E137" s="399"/>
      <c r="F137" s="399"/>
      <c r="G137" s="399"/>
      <c r="H137" s="399"/>
      <c r="I137" s="399"/>
      <c r="J137" s="399"/>
      <c r="K137" s="399"/>
      <c r="L137" s="399"/>
      <c r="M137" s="399"/>
      <c r="N137" s="399"/>
      <c r="O137" s="399"/>
      <c r="P137" s="399"/>
      <c r="Q137" s="399"/>
      <c r="R137" s="399"/>
      <c r="S137" s="399"/>
      <c r="T137" s="399"/>
      <c r="U137" s="399"/>
      <c r="V137" s="399"/>
      <c r="W137" s="399"/>
      <c r="X137" s="399"/>
      <c r="Y137" s="399"/>
      <c r="Z137" s="399"/>
      <c r="AA137" s="399"/>
      <c r="AB137" s="399"/>
    </row>
    <row r="138" spans="1:28" s="22" customFormat="1" ht="18" x14ac:dyDescent="0.25">
      <c r="A138" s="243">
        <f t="shared" si="2"/>
        <v>135</v>
      </c>
      <c r="B138" s="244"/>
      <c r="C138" s="399"/>
      <c r="D138" s="399"/>
      <c r="E138" s="399"/>
      <c r="F138" s="399"/>
      <c r="G138" s="399"/>
      <c r="H138" s="399"/>
      <c r="I138" s="399"/>
      <c r="J138" s="399"/>
      <c r="K138" s="399"/>
      <c r="L138" s="399"/>
      <c r="M138" s="399"/>
      <c r="N138" s="399"/>
      <c r="O138" s="399"/>
      <c r="P138" s="399"/>
      <c r="Q138" s="399"/>
      <c r="R138" s="399"/>
      <c r="S138" s="399"/>
      <c r="T138" s="399"/>
      <c r="U138" s="399"/>
      <c r="V138" s="399"/>
      <c r="W138" s="399"/>
      <c r="X138" s="399"/>
      <c r="Y138" s="399"/>
      <c r="Z138" s="399"/>
      <c r="AA138" s="399"/>
      <c r="AB138" s="399"/>
    </row>
    <row r="139" spans="1:28" s="22" customFormat="1" ht="18" x14ac:dyDescent="0.25">
      <c r="A139" s="243">
        <f t="shared" si="2"/>
        <v>136</v>
      </c>
      <c r="B139" s="244"/>
      <c r="C139" s="399"/>
      <c r="D139" s="399"/>
      <c r="E139" s="399"/>
      <c r="F139" s="399"/>
      <c r="G139" s="399"/>
      <c r="H139" s="399"/>
      <c r="I139" s="399"/>
      <c r="J139" s="399"/>
      <c r="K139" s="399"/>
      <c r="L139" s="399"/>
      <c r="M139" s="399"/>
      <c r="N139" s="399"/>
      <c r="O139" s="399"/>
      <c r="P139" s="399"/>
      <c r="Q139" s="399"/>
      <c r="R139" s="399"/>
      <c r="S139" s="399"/>
      <c r="T139" s="399"/>
      <c r="U139" s="399"/>
      <c r="V139" s="399"/>
      <c r="W139" s="399"/>
      <c r="X139" s="399"/>
      <c r="Y139" s="399"/>
      <c r="Z139" s="399"/>
      <c r="AA139" s="399"/>
      <c r="AB139" s="399"/>
    </row>
    <row r="140" spans="1:28" s="22" customFormat="1" ht="18" x14ac:dyDescent="0.25">
      <c r="A140" s="243">
        <f t="shared" si="2"/>
        <v>137</v>
      </c>
      <c r="B140" s="244"/>
      <c r="C140" s="399"/>
      <c r="D140" s="399"/>
      <c r="E140" s="399"/>
      <c r="F140" s="399"/>
      <c r="G140" s="399"/>
      <c r="H140" s="399"/>
      <c r="I140" s="399"/>
      <c r="J140" s="399"/>
      <c r="K140" s="399"/>
      <c r="L140" s="399"/>
      <c r="M140" s="399"/>
      <c r="N140" s="399"/>
      <c r="O140" s="399"/>
      <c r="P140" s="399"/>
      <c r="Q140" s="399"/>
      <c r="R140" s="399"/>
      <c r="S140" s="399"/>
      <c r="T140" s="399"/>
      <c r="U140" s="399"/>
      <c r="V140" s="399"/>
      <c r="W140" s="399"/>
      <c r="X140" s="399"/>
      <c r="Y140" s="399"/>
      <c r="Z140" s="399"/>
      <c r="AA140" s="399"/>
      <c r="AB140" s="399"/>
    </row>
    <row r="141" spans="1:28" s="22" customFormat="1" ht="18" x14ac:dyDescent="0.25">
      <c r="A141" s="243">
        <f t="shared" si="2"/>
        <v>138</v>
      </c>
      <c r="B141" s="244"/>
      <c r="C141" s="399"/>
      <c r="D141" s="399"/>
      <c r="E141" s="399"/>
      <c r="F141" s="399"/>
      <c r="G141" s="399"/>
      <c r="H141" s="399"/>
      <c r="I141" s="399"/>
      <c r="J141" s="399"/>
      <c r="K141" s="399"/>
      <c r="L141" s="399"/>
      <c r="M141" s="399"/>
      <c r="N141" s="399"/>
      <c r="O141" s="399"/>
      <c r="P141" s="399"/>
      <c r="Q141" s="399"/>
      <c r="R141" s="399"/>
      <c r="S141" s="399"/>
      <c r="T141" s="399"/>
      <c r="U141" s="399"/>
      <c r="V141" s="399"/>
      <c r="W141" s="399"/>
      <c r="X141" s="399"/>
      <c r="Y141" s="399"/>
      <c r="Z141" s="399"/>
      <c r="AA141" s="399"/>
      <c r="AB141" s="399"/>
    </row>
    <row r="142" spans="1:28" s="22" customFormat="1" ht="18" x14ac:dyDescent="0.25">
      <c r="A142" s="243">
        <f t="shared" si="2"/>
        <v>139</v>
      </c>
      <c r="B142" s="244"/>
      <c r="C142" s="399"/>
      <c r="D142" s="399"/>
      <c r="E142" s="399"/>
      <c r="F142" s="399"/>
      <c r="G142" s="399"/>
      <c r="H142" s="399"/>
      <c r="I142" s="399"/>
      <c r="J142" s="399"/>
      <c r="K142" s="399"/>
      <c r="L142" s="399"/>
      <c r="M142" s="399"/>
      <c r="N142" s="399"/>
      <c r="O142" s="399"/>
      <c r="P142" s="399"/>
      <c r="Q142" s="399"/>
      <c r="R142" s="399"/>
      <c r="S142" s="399"/>
      <c r="T142" s="399"/>
      <c r="U142" s="399"/>
      <c r="V142" s="399"/>
      <c r="W142" s="399"/>
      <c r="X142" s="399"/>
      <c r="Y142" s="399"/>
      <c r="Z142" s="399"/>
      <c r="AA142" s="399"/>
      <c r="AB142" s="399"/>
    </row>
    <row r="143" spans="1:28" s="22" customFormat="1" ht="18" x14ac:dyDescent="0.25">
      <c r="A143" s="243">
        <f t="shared" si="2"/>
        <v>140</v>
      </c>
      <c r="B143" s="244"/>
      <c r="C143" s="399"/>
      <c r="D143" s="399"/>
      <c r="E143" s="399"/>
      <c r="F143" s="399"/>
      <c r="G143" s="399"/>
      <c r="H143" s="399"/>
      <c r="I143" s="399"/>
      <c r="J143" s="399"/>
      <c r="K143" s="399"/>
      <c r="L143" s="399"/>
      <c r="M143" s="399"/>
      <c r="N143" s="399"/>
      <c r="O143" s="399"/>
      <c r="P143" s="399"/>
      <c r="Q143" s="399"/>
      <c r="R143" s="399"/>
      <c r="S143" s="399"/>
      <c r="T143" s="399"/>
      <c r="U143" s="399"/>
      <c r="V143" s="399"/>
      <c r="W143" s="399"/>
      <c r="X143" s="399"/>
      <c r="Y143" s="399"/>
      <c r="Z143" s="399"/>
      <c r="AA143" s="399"/>
      <c r="AB143" s="399"/>
    </row>
    <row r="144" spans="1:28" s="22" customFormat="1" ht="18" x14ac:dyDescent="0.25">
      <c r="A144" s="243">
        <f t="shared" si="2"/>
        <v>141</v>
      </c>
      <c r="B144" s="244"/>
      <c r="C144" s="399"/>
      <c r="D144" s="399"/>
      <c r="E144" s="399"/>
      <c r="F144" s="399"/>
      <c r="G144" s="399"/>
      <c r="H144" s="399"/>
      <c r="I144" s="399"/>
      <c r="J144" s="399"/>
      <c r="K144" s="399"/>
      <c r="L144" s="399"/>
      <c r="M144" s="399"/>
      <c r="N144" s="399"/>
      <c r="O144" s="399"/>
      <c r="P144" s="399"/>
      <c r="Q144" s="399"/>
      <c r="R144" s="399"/>
      <c r="S144" s="399"/>
      <c r="T144" s="399"/>
      <c r="U144" s="399"/>
      <c r="V144" s="399"/>
      <c r="W144" s="399"/>
      <c r="X144" s="399"/>
      <c r="Y144" s="399"/>
      <c r="Z144" s="399"/>
      <c r="AA144" s="399"/>
      <c r="AB144" s="399"/>
    </row>
    <row r="145" spans="1:28" s="22" customFormat="1" ht="18" x14ac:dyDescent="0.25">
      <c r="A145" s="243">
        <f t="shared" si="2"/>
        <v>142</v>
      </c>
      <c r="B145" s="244"/>
      <c r="C145" s="399"/>
      <c r="D145" s="399"/>
      <c r="E145" s="399"/>
      <c r="F145" s="399"/>
      <c r="G145" s="399"/>
      <c r="H145" s="399"/>
      <c r="I145" s="399"/>
      <c r="J145" s="399"/>
      <c r="K145" s="399"/>
      <c r="L145" s="399"/>
      <c r="M145" s="399"/>
      <c r="N145" s="399"/>
      <c r="O145" s="399"/>
      <c r="P145" s="399"/>
      <c r="Q145" s="399"/>
      <c r="R145" s="399"/>
      <c r="S145" s="399"/>
      <c r="T145" s="399"/>
      <c r="U145" s="399"/>
      <c r="V145" s="399"/>
      <c r="W145" s="399"/>
      <c r="X145" s="399"/>
      <c r="Y145" s="399"/>
      <c r="Z145" s="399"/>
      <c r="AA145" s="399"/>
      <c r="AB145" s="399"/>
    </row>
    <row r="146" spans="1:28" s="22" customFormat="1" ht="18" x14ac:dyDescent="0.25">
      <c r="A146" s="243">
        <f t="shared" si="2"/>
        <v>143</v>
      </c>
      <c r="B146" s="244"/>
      <c r="C146" s="399"/>
      <c r="D146" s="399"/>
      <c r="E146" s="399"/>
      <c r="F146" s="399"/>
      <c r="G146" s="399"/>
      <c r="H146" s="399"/>
      <c r="I146" s="399"/>
      <c r="J146" s="399"/>
      <c r="K146" s="399"/>
      <c r="L146" s="399"/>
      <c r="M146" s="399"/>
      <c r="N146" s="399"/>
      <c r="O146" s="399"/>
      <c r="P146" s="399"/>
      <c r="Q146" s="399"/>
      <c r="R146" s="399"/>
      <c r="S146" s="399"/>
      <c r="T146" s="399"/>
      <c r="U146" s="399"/>
      <c r="V146" s="399"/>
      <c r="W146" s="399"/>
      <c r="X146" s="399"/>
      <c r="Y146" s="399"/>
      <c r="Z146" s="399"/>
      <c r="AA146" s="399"/>
      <c r="AB146" s="399"/>
    </row>
    <row r="147" spans="1:28" s="22" customFormat="1" ht="18" x14ac:dyDescent="0.25">
      <c r="A147" s="243">
        <f t="shared" si="2"/>
        <v>144</v>
      </c>
      <c r="B147" s="244"/>
      <c r="C147" s="399"/>
      <c r="D147" s="399"/>
      <c r="E147" s="399"/>
      <c r="F147" s="399"/>
      <c r="G147" s="399"/>
      <c r="H147" s="399"/>
      <c r="I147" s="399"/>
      <c r="J147" s="399"/>
      <c r="K147" s="399"/>
      <c r="L147" s="399"/>
      <c r="M147" s="399"/>
      <c r="N147" s="399"/>
      <c r="O147" s="399"/>
      <c r="P147" s="399"/>
      <c r="Q147" s="399"/>
      <c r="R147" s="399"/>
      <c r="S147" s="399"/>
      <c r="T147" s="399"/>
      <c r="U147" s="399"/>
      <c r="V147" s="399"/>
      <c r="W147" s="399"/>
      <c r="X147" s="399"/>
      <c r="Y147" s="399"/>
      <c r="Z147" s="399"/>
      <c r="AA147" s="399"/>
      <c r="AB147" s="399"/>
    </row>
    <row r="148" spans="1:28" s="22" customFormat="1" ht="18" x14ac:dyDescent="0.25">
      <c r="A148" s="243">
        <f t="shared" si="2"/>
        <v>145</v>
      </c>
      <c r="B148" s="244"/>
      <c r="C148" s="399"/>
      <c r="D148" s="399"/>
      <c r="E148" s="399"/>
      <c r="F148" s="399"/>
      <c r="G148" s="399"/>
      <c r="H148" s="399"/>
      <c r="I148" s="399"/>
      <c r="J148" s="399"/>
      <c r="K148" s="399"/>
      <c r="L148" s="399"/>
      <c r="M148" s="399"/>
      <c r="N148" s="399"/>
      <c r="O148" s="399"/>
      <c r="P148" s="399"/>
      <c r="Q148" s="399"/>
      <c r="R148" s="399"/>
      <c r="S148" s="399"/>
      <c r="T148" s="399"/>
      <c r="U148" s="399"/>
      <c r="V148" s="399"/>
      <c r="W148" s="399"/>
      <c r="X148" s="399"/>
      <c r="Y148" s="399"/>
      <c r="Z148" s="399"/>
      <c r="AA148" s="399"/>
      <c r="AB148" s="399"/>
    </row>
    <row r="149" spans="1:28" s="22" customFormat="1" ht="18" x14ac:dyDescent="0.25">
      <c r="A149" s="243">
        <f t="shared" si="2"/>
        <v>146</v>
      </c>
      <c r="B149" s="244"/>
      <c r="C149" s="399"/>
      <c r="D149" s="399"/>
      <c r="E149" s="399"/>
      <c r="F149" s="399"/>
      <c r="G149" s="399"/>
      <c r="H149" s="399"/>
      <c r="I149" s="399"/>
      <c r="J149" s="399"/>
      <c r="K149" s="399"/>
      <c r="L149" s="399"/>
      <c r="M149" s="399"/>
      <c r="N149" s="399"/>
      <c r="O149" s="399"/>
      <c r="P149" s="399"/>
      <c r="Q149" s="399"/>
      <c r="R149" s="399"/>
      <c r="S149" s="399"/>
      <c r="T149" s="399"/>
      <c r="U149" s="399"/>
      <c r="V149" s="399"/>
      <c r="W149" s="399"/>
      <c r="X149" s="399"/>
      <c r="Y149" s="399"/>
      <c r="Z149" s="399"/>
      <c r="AA149" s="399"/>
      <c r="AB149" s="399"/>
    </row>
    <row r="150" spans="1:28" s="22" customFormat="1" ht="18" x14ac:dyDescent="0.25">
      <c r="A150" s="243">
        <f t="shared" si="2"/>
        <v>147</v>
      </c>
      <c r="B150" s="244"/>
      <c r="C150" s="399"/>
      <c r="D150" s="399"/>
      <c r="E150" s="399"/>
      <c r="F150" s="399"/>
      <c r="G150" s="399"/>
      <c r="H150" s="399"/>
      <c r="I150" s="399"/>
      <c r="J150" s="399"/>
      <c r="K150" s="399"/>
      <c r="L150" s="399"/>
      <c r="M150" s="399"/>
      <c r="N150" s="399"/>
      <c r="O150" s="399"/>
      <c r="P150" s="399"/>
      <c r="Q150" s="399"/>
      <c r="R150" s="399"/>
      <c r="S150" s="399"/>
      <c r="T150" s="399"/>
      <c r="U150" s="399"/>
      <c r="V150" s="399"/>
      <c r="W150" s="399"/>
      <c r="X150" s="399"/>
      <c r="Y150" s="399"/>
      <c r="Z150" s="399"/>
      <c r="AA150" s="399"/>
      <c r="AB150" s="399"/>
    </row>
    <row r="151" spans="1:28" s="22" customFormat="1" ht="18" x14ac:dyDescent="0.25">
      <c r="A151" s="243">
        <f t="shared" si="2"/>
        <v>148</v>
      </c>
      <c r="B151" s="244"/>
      <c r="C151" s="399"/>
      <c r="D151" s="399"/>
      <c r="E151" s="399"/>
      <c r="F151" s="399"/>
      <c r="G151" s="399"/>
      <c r="H151" s="399"/>
      <c r="I151" s="399"/>
      <c r="J151" s="399"/>
      <c r="K151" s="399"/>
      <c r="L151" s="399"/>
      <c r="M151" s="399"/>
      <c r="N151" s="399"/>
      <c r="O151" s="399"/>
      <c r="P151" s="399"/>
      <c r="Q151" s="399"/>
      <c r="R151" s="399"/>
      <c r="S151" s="399"/>
      <c r="T151" s="399"/>
      <c r="U151" s="399"/>
      <c r="V151" s="399"/>
      <c r="W151" s="399"/>
      <c r="X151" s="399"/>
      <c r="Y151" s="399"/>
      <c r="Z151" s="399"/>
      <c r="AA151" s="399"/>
      <c r="AB151" s="399"/>
    </row>
    <row r="152" spans="1:28" s="22" customFormat="1" ht="18" x14ac:dyDescent="0.25">
      <c r="A152" s="243">
        <f t="shared" si="2"/>
        <v>149</v>
      </c>
      <c r="B152" s="244"/>
      <c r="C152" s="399"/>
      <c r="D152" s="399"/>
      <c r="E152" s="399"/>
      <c r="F152" s="399"/>
      <c r="G152" s="399"/>
      <c r="H152" s="399"/>
      <c r="I152" s="399"/>
      <c r="J152" s="399"/>
      <c r="K152" s="399"/>
      <c r="L152" s="399"/>
      <c r="M152" s="399"/>
      <c r="N152" s="399"/>
      <c r="O152" s="399"/>
      <c r="P152" s="399"/>
      <c r="Q152" s="399"/>
      <c r="R152" s="399"/>
      <c r="S152" s="399"/>
      <c r="T152" s="399"/>
      <c r="U152" s="399"/>
      <c r="V152" s="399"/>
      <c r="W152" s="399"/>
      <c r="X152" s="399"/>
      <c r="Y152" s="399"/>
      <c r="Z152" s="399"/>
      <c r="AA152" s="399"/>
      <c r="AB152" s="399"/>
    </row>
    <row r="153" spans="1:28" s="22" customFormat="1" ht="18.75" thickBot="1" x14ac:dyDescent="0.3">
      <c r="A153" s="243">
        <f t="shared" si="2"/>
        <v>150</v>
      </c>
      <c r="B153" s="244"/>
      <c r="C153" s="399"/>
      <c r="D153" s="399"/>
      <c r="E153" s="399"/>
      <c r="F153" s="399"/>
      <c r="G153" s="399"/>
      <c r="H153" s="399"/>
      <c r="I153" s="399"/>
      <c r="J153" s="399"/>
      <c r="K153" s="399"/>
      <c r="L153" s="399"/>
      <c r="M153" s="399"/>
      <c r="N153" s="399"/>
      <c r="O153" s="399"/>
      <c r="P153" s="399"/>
      <c r="Q153" s="399"/>
      <c r="R153" s="399"/>
      <c r="S153" s="399"/>
      <c r="T153" s="399"/>
      <c r="U153" s="399"/>
      <c r="V153" s="399"/>
      <c r="W153" s="399"/>
      <c r="X153" s="399"/>
      <c r="Y153" s="399"/>
      <c r="Z153" s="399"/>
      <c r="AA153" s="399"/>
      <c r="AB153" s="399"/>
    </row>
    <row r="154" spans="1:28" s="27" customFormat="1" ht="23.25" customHeight="1" x14ac:dyDescent="0.25">
      <c r="A154" s="529" t="s">
        <v>73</v>
      </c>
      <c r="B154" s="25" t="s">
        <v>55</v>
      </c>
      <c r="C154" s="26">
        <f t="shared" ref="C154:AB154" si="3">COUNTIFS(C$4:C$153,$B$154)</f>
        <v>0</v>
      </c>
      <c r="D154" s="26">
        <f t="shared" si="3"/>
        <v>0</v>
      </c>
      <c r="E154" s="26">
        <f t="shared" si="3"/>
        <v>0</v>
      </c>
      <c r="F154" s="26">
        <f t="shared" si="3"/>
        <v>0</v>
      </c>
      <c r="G154" s="26">
        <f t="shared" si="3"/>
        <v>0</v>
      </c>
      <c r="H154" s="26">
        <f t="shared" si="3"/>
        <v>0</v>
      </c>
      <c r="I154" s="26">
        <f t="shared" si="3"/>
        <v>0</v>
      </c>
      <c r="J154" s="26">
        <f t="shared" si="3"/>
        <v>0</v>
      </c>
      <c r="K154" s="26">
        <f t="shared" si="3"/>
        <v>0</v>
      </c>
      <c r="L154" s="26">
        <f t="shared" si="3"/>
        <v>0</v>
      </c>
      <c r="M154" s="26">
        <f t="shared" si="3"/>
        <v>0</v>
      </c>
      <c r="N154" s="26">
        <f t="shared" si="3"/>
        <v>0</v>
      </c>
      <c r="O154" s="26">
        <f t="shared" si="3"/>
        <v>0</v>
      </c>
      <c r="P154" s="26">
        <f t="shared" si="3"/>
        <v>0</v>
      </c>
      <c r="Q154" s="26">
        <f t="shared" si="3"/>
        <v>0</v>
      </c>
      <c r="R154" s="26">
        <f t="shared" si="3"/>
        <v>0</v>
      </c>
      <c r="S154" s="26">
        <f t="shared" si="3"/>
        <v>0</v>
      </c>
      <c r="T154" s="26">
        <f t="shared" si="3"/>
        <v>0</v>
      </c>
      <c r="U154" s="26">
        <f t="shared" si="3"/>
        <v>0</v>
      </c>
      <c r="V154" s="26">
        <f t="shared" si="3"/>
        <v>0</v>
      </c>
      <c r="W154" s="26">
        <f t="shared" si="3"/>
        <v>0</v>
      </c>
      <c r="X154" s="26">
        <f t="shared" si="3"/>
        <v>0</v>
      </c>
      <c r="Y154" s="26">
        <f t="shared" si="3"/>
        <v>0</v>
      </c>
      <c r="Z154" s="26">
        <f t="shared" si="3"/>
        <v>0</v>
      </c>
      <c r="AA154" s="26">
        <f t="shared" si="3"/>
        <v>0</v>
      </c>
      <c r="AB154" s="26">
        <f t="shared" si="3"/>
        <v>0</v>
      </c>
    </row>
    <row r="155" spans="1:28" s="27" customFormat="1" ht="23.25" customHeight="1" x14ac:dyDescent="0.25">
      <c r="A155" s="530"/>
      <c r="B155" s="28" t="s">
        <v>56</v>
      </c>
      <c r="C155" s="29">
        <f t="shared" ref="C155:AB155" si="4">COUNTIFS(C$4:C$153,$B$155)</f>
        <v>0</v>
      </c>
      <c r="D155" s="29">
        <f t="shared" si="4"/>
        <v>0</v>
      </c>
      <c r="E155" s="29">
        <f t="shared" si="4"/>
        <v>0</v>
      </c>
      <c r="F155" s="29">
        <f t="shared" si="4"/>
        <v>0</v>
      </c>
      <c r="G155" s="29">
        <f t="shared" si="4"/>
        <v>0</v>
      </c>
      <c r="H155" s="29">
        <f t="shared" si="4"/>
        <v>0</v>
      </c>
      <c r="I155" s="29">
        <f t="shared" si="4"/>
        <v>0</v>
      </c>
      <c r="J155" s="29">
        <f t="shared" si="4"/>
        <v>0</v>
      </c>
      <c r="K155" s="29">
        <f t="shared" si="4"/>
        <v>0</v>
      </c>
      <c r="L155" s="29">
        <f t="shared" si="4"/>
        <v>0</v>
      </c>
      <c r="M155" s="29">
        <f t="shared" si="4"/>
        <v>0</v>
      </c>
      <c r="N155" s="29">
        <f t="shared" si="4"/>
        <v>0</v>
      </c>
      <c r="O155" s="29">
        <f t="shared" si="4"/>
        <v>0</v>
      </c>
      <c r="P155" s="29">
        <f t="shared" si="4"/>
        <v>0</v>
      </c>
      <c r="Q155" s="29">
        <f t="shared" si="4"/>
        <v>0</v>
      </c>
      <c r="R155" s="29">
        <f t="shared" si="4"/>
        <v>0</v>
      </c>
      <c r="S155" s="29">
        <f t="shared" si="4"/>
        <v>0</v>
      </c>
      <c r="T155" s="29">
        <f t="shared" si="4"/>
        <v>0</v>
      </c>
      <c r="U155" s="29">
        <f t="shared" si="4"/>
        <v>0</v>
      </c>
      <c r="V155" s="29">
        <f t="shared" si="4"/>
        <v>0</v>
      </c>
      <c r="W155" s="29">
        <f t="shared" si="4"/>
        <v>0</v>
      </c>
      <c r="X155" s="29">
        <f t="shared" si="4"/>
        <v>0</v>
      </c>
      <c r="Y155" s="29">
        <f t="shared" si="4"/>
        <v>0</v>
      </c>
      <c r="Z155" s="29">
        <f t="shared" si="4"/>
        <v>0</v>
      </c>
      <c r="AA155" s="29">
        <f t="shared" si="4"/>
        <v>0</v>
      </c>
      <c r="AB155" s="29">
        <f t="shared" si="4"/>
        <v>0</v>
      </c>
    </row>
    <row r="156" spans="1:28" s="27" customFormat="1" ht="23.25" customHeight="1" thickBot="1" x14ac:dyDescent="0.3">
      <c r="A156" s="531"/>
      <c r="B156" s="30" t="s">
        <v>57</v>
      </c>
      <c r="C156" s="31">
        <f t="shared" ref="C156:AB156" si="5">COUNTIFS(C$4:C$153,$B$156)</f>
        <v>0</v>
      </c>
      <c r="D156" s="31">
        <f t="shared" si="5"/>
        <v>0</v>
      </c>
      <c r="E156" s="31">
        <f t="shared" si="5"/>
        <v>0</v>
      </c>
      <c r="F156" s="31">
        <f t="shared" si="5"/>
        <v>0</v>
      </c>
      <c r="G156" s="31">
        <f t="shared" si="5"/>
        <v>0</v>
      </c>
      <c r="H156" s="31">
        <f t="shared" si="5"/>
        <v>0</v>
      </c>
      <c r="I156" s="31">
        <f t="shared" si="5"/>
        <v>0</v>
      </c>
      <c r="J156" s="31">
        <f t="shared" si="5"/>
        <v>0</v>
      </c>
      <c r="K156" s="31">
        <f t="shared" si="5"/>
        <v>0</v>
      </c>
      <c r="L156" s="31">
        <f t="shared" si="5"/>
        <v>0</v>
      </c>
      <c r="M156" s="31">
        <f t="shared" si="5"/>
        <v>0</v>
      </c>
      <c r="N156" s="31">
        <f t="shared" si="5"/>
        <v>0</v>
      </c>
      <c r="O156" s="31">
        <f t="shared" si="5"/>
        <v>0</v>
      </c>
      <c r="P156" s="31">
        <f t="shared" si="5"/>
        <v>0</v>
      </c>
      <c r="Q156" s="31">
        <f t="shared" si="5"/>
        <v>0</v>
      </c>
      <c r="R156" s="31">
        <f t="shared" si="5"/>
        <v>0</v>
      </c>
      <c r="S156" s="31">
        <f t="shared" si="5"/>
        <v>0</v>
      </c>
      <c r="T156" s="31">
        <f t="shared" si="5"/>
        <v>0</v>
      </c>
      <c r="U156" s="31">
        <f t="shared" si="5"/>
        <v>0</v>
      </c>
      <c r="V156" s="31">
        <f t="shared" si="5"/>
        <v>0</v>
      </c>
      <c r="W156" s="31">
        <f t="shared" si="5"/>
        <v>0</v>
      </c>
      <c r="X156" s="31">
        <f t="shared" si="5"/>
        <v>0</v>
      </c>
      <c r="Y156" s="31">
        <f t="shared" si="5"/>
        <v>0</v>
      </c>
      <c r="Z156" s="31">
        <f t="shared" si="5"/>
        <v>0</v>
      </c>
      <c r="AA156" s="31">
        <f t="shared" si="5"/>
        <v>0</v>
      </c>
      <c r="AB156" s="31">
        <f t="shared" si="5"/>
        <v>0</v>
      </c>
    </row>
    <row r="157" spans="1:28" s="27" customFormat="1" ht="23.25" customHeight="1" thickBot="1" x14ac:dyDescent="0.3">
      <c r="A157" s="532" t="s">
        <v>72</v>
      </c>
      <c r="B157" s="533"/>
      <c r="C157" s="32">
        <f t="shared" ref="C157:D157" si="6">SUM(C154:C155)</f>
        <v>0</v>
      </c>
      <c r="D157" s="32">
        <f t="shared" si="6"/>
        <v>0</v>
      </c>
      <c r="E157" s="32">
        <f t="shared" ref="E157:AB157" si="7">SUM(E154:E155)</f>
        <v>0</v>
      </c>
      <c r="F157" s="32">
        <f t="shared" si="7"/>
        <v>0</v>
      </c>
      <c r="G157" s="32">
        <f t="shared" si="7"/>
        <v>0</v>
      </c>
      <c r="H157" s="32">
        <f t="shared" si="7"/>
        <v>0</v>
      </c>
      <c r="I157" s="32">
        <f t="shared" si="7"/>
        <v>0</v>
      </c>
      <c r="J157" s="32">
        <f t="shared" si="7"/>
        <v>0</v>
      </c>
      <c r="K157" s="32">
        <f t="shared" si="7"/>
        <v>0</v>
      </c>
      <c r="L157" s="32">
        <f t="shared" si="7"/>
        <v>0</v>
      </c>
      <c r="M157" s="32">
        <f t="shared" si="7"/>
        <v>0</v>
      </c>
      <c r="N157" s="511">
        <f>M154</f>
        <v>0</v>
      </c>
      <c r="O157" s="32">
        <f t="shared" si="7"/>
        <v>0</v>
      </c>
      <c r="P157" s="32">
        <f t="shared" si="7"/>
        <v>0</v>
      </c>
      <c r="Q157" s="32">
        <f t="shared" si="7"/>
        <v>0</v>
      </c>
      <c r="R157" s="32">
        <f t="shared" si="7"/>
        <v>0</v>
      </c>
      <c r="S157" s="32">
        <f t="shared" si="7"/>
        <v>0</v>
      </c>
      <c r="T157" s="32">
        <f t="shared" si="7"/>
        <v>0</v>
      </c>
      <c r="U157" s="32">
        <f t="shared" si="7"/>
        <v>0</v>
      </c>
      <c r="V157" s="32">
        <f t="shared" si="7"/>
        <v>0</v>
      </c>
      <c r="W157" s="32">
        <f t="shared" si="7"/>
        <v>0</v>
      </c>
      <c r="X157" s="32">
        <f t="shared" si="7"/>
        <v>0</v>
      </c>
      <c r="Y157" s="32">
        <f t="shared" si="7"/>
        <v>0</v>
      </c>
      <c r="Z157" s="511">
        <f>Y154</f>
        <v>0</v>
      </c>
      <c r="AA157" s="32">
        <f t="shared" si="7"/>
        <v>0</v>
      </c>
      <c r="AB157" s="32">
        <f t="shared" si="7"/>
        <v>0</v>
      </c>
    </row>
    <row r="158" spans="1:28" s="308" customFormat="1" ht="18" x14ac:dyDescent="0.25">
      <c r="B158" s="309"/>
      <c r="C158" s="310">
        <f t="shared" ref="C158:D158" si="8">IFERROR(C154/C157,0)</f>
        <v>0</v>
      </c>
      <c r="D158" s="310">
        <f t="shared" si="8"/>
        <v>0</v>
      </c>
      <c r="E158" s="310">
        <f>IFERROR(E154/E157,0)</f>
        <v>0</v>
      </c>
      <c r="F158" s="310">
        <f t="shared" ref="F158:AB158" si="9">IFERROR(F154/F157,0)</f>
        <v>0</v>
      </c>
      <c r="G158" s="310">
        <f t="shared" si="9"/>
        <v>0</v>
      </c>
      <c r="H158" s="310">
        <f t="shared" si="9"/>
        <v>0</v>
      </c>
      <c r="I158" s="310">
        <f t="shared" si="9"/>
        <v>0</v>
      </c>
      <c r="J158" s="310">
        <f t="shared" si="9"/>
        <v>0</v>
      </c>
      <c r="K158" s="310">
        <f t="shared" si="9"/>
        <v>0</v>
      </c>
      <c r="L158" s="310">
        <f t="shared" si="9"/>
        <v>0</v>
      </c>
      <c r="M158" s="310">
        <f t="shared" si="9"/>
        <v>0</v>
      </c>
      <c r="N158" s="310">
        <f t="shared" si="9"/>
        <v>0</v>
      </c>
      <c r="O158" s="310">
        <f t="shared" si="9"/>
        <v>0</v>
      </c>
      <c r="P158" s="310">
        <f t="shared" si="9"/>
        <v>0</v>
      </c>
      <c r="Q158" s="310">
        <f t="shared" si="9"/>
        <v>0</v>
      </c>
      <c r="R158" s="310">
        <f t="shared" si="9"/>
        <v>0</v>
      </c>
      <c r="S158" s="310">
        <f t="shared" si="9"/>
        <v>0</v>
      </c>
      <c r="T158" s="310">
        <f t="shared" si="9"/>
        <v>0</v>
      </c>
      <c r="U158" s="310">
        <f t="shared" si="9"/>
        <v>0</v>
      </c>
      <c r="V158" s="310">
        <f t="shared" si="9"/>
        <v>0</v>
      </c>
      <c r="W158" s="310">
        <f t="shared" si="9"/>
        <v>0</v>
      </c>
      <c r="X158" s="310">
        <f t="shared" si="9"/>
        <v>0</v>
      </c>
      <c r="Y158" s="310">
        <f t="shared" si="9"/>
        <v>0</v>
      </c>
      <c r="Z158" s="310">
        <f t="shared" si="9"/>
        <v>0</v>
      </c>
      <c r="AA158" s="310">
        <f t="shared" si="9"/>
        <v>0</v>
      </c>
      <c r="AB158" s="310">
        <f t="shared" si="9"/>
        <v>0</v>
      </c>
    </row>
  </sheetData>
  <mergeCells count="9">
    <mergeCell ref="A154:A156"/>
    <mergeCell ref="A157:B157"/>
    <mergeCell ref="X1:Z1"/>
    <mergeCell ref="AA1:AB1"/>
    <mergeCell ref="A2:B2"/>
    <mergeCell ref="J1:N1"/>
    <mergeCell ref="A1:B1"/>
    <mergeCell ref="P1:W1"/>
    <mergeCell ref="C1:I1"/>
  </mergeCells>
  <phoneticPr fontId="20" type="noConversion"/>
  <conditionalFormatting sqref="C154:AB15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" right="0" top="0.5" bottom="0" header="0.3" footer="0.3"/>
  <pageSetup scale="2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70B72B-0422-49BB-8980-7D60BDC6E520}">
          <x14:formula1>
            <xm:f>options!$A$2:$A$4</xm:f>
          </x14:formula1>
          <xm:sqref>C4:AB153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  <pageSetUpPr fitToPage="1"/>
  </sheetPr>
  <dimension ref="A1:AQ158"/>
  <sheetViews>
    <sheetView showGridLines="0" view="pageBreakPreview" zoomScale="60" zoomScaleNormal="55" workbookViewId="0">
      <pane xSplit="2" ySplit="3" topLeftCell="R62" activePane="bottomRight" state="frozen"/>
      <selection activeCell="L170" sqref="L170"/>
      <selection pane="topRight" activeCell="L170" sqref="L170"/>
      <selection pane="bottomLeft" activeCell="L170" sqref="L170"/>
      <selection pane="bottomRight" activeCell="Y3" sqref="Y3"/>
    </sheetView>
  </sheetViews>
  <sheetFormatPr defaultColWidth="0" defaultRowHeight="23.25" zeroHeight="1" x14ac:dyDescent="0.35"/>
  <cols>
    <col min="1" max="1" width="10.5703125" style="21" bestFit="1" customWidth="1"/>
    <col min="2" max="2" width="21.7109375" style="24" customWidth="1"/>
    <col min="3" max="4" width="26.42578125" style="24" customWidth="1"/>
    <col min="5" max="5" width="23.140625" style="24" customWidth="1"/>
    <col min="6" max="6" width="18.28515625" style="24" customWidth="1"/>
    <col min="7" max="8" width="17.5703125" style="24" customWidth="1"/>
    <col min="9" max="9" width="27.28515625" style="24" customWidth="1"/>
    <col min="10" max="10" width="25.140625" style="24" customWidth="1"/>
    <col min="11" max="11" width="27" style="24" customWidth="1"/>
    <col min="12" max="12" width="18.140625" style="24" customWidth="1"/>
    <col min="13" max="13" width="22.28515625" style="24" customWidth="1"/>
    <col min="14" max="14" width="22.7109375" style="24" customWidth="1"/>
    <col min="15" max="15" width="22.5703125" style="24" customWidth="1"/>
    <col min="16" max="16" width="15.42578125" style="24" customWidth="1"/>
    <col min="17" max="17" width="16.7109375" style="24" customWidth="1"/>
    <col min="18" max="18" width="20.28515625" style="24" customWidth="1"/>
    <col min="19" max="19" width="27.28515625" style="24" customWidth="1"/>
    <col min="20" max="22" width="24.7109375" style="24" customWidth="1"/>
    <col min="23" max="24" width="25" style="24" customWidth="1"/>
    <col min="25" max="25" width="26.28515625" style="24" customWidth="1"/>
    <col min="26" max="26" width="22.28515625" style="24" customWidth="1"/>
    <col min="27" max="27" width="19.42578125" style="24" customWidth="1"/>
    <col min="28" max="28" width="20.28515625" style="24" customWidth="1"/>
    <col min="29" max="31" width="26" style="34" customWidth="1"/>
    <col min="32" max="32" width="9.140625" style="21" customWidth="1"/>
    <col min="33" max="43" width="0" style="21" hidden="1" customWidth="1"/>
    <col min="44" max="16384" width="9.140625" style="21" hidden="1"/>
  </cols>
  <sheetData>
    <row r="1" spans="1:42" s="237" customFormat="1" ht="58.5" customHeight="1" x14ac:dyDescent="0.25">
      <c r="A1" s="540" t="s">
        <v>170</v>
      </c>
      <c r="B1" s="541"/>
      <c r="C1" s="542" t="s">
        <v>83</v>
      </c>
      <c r="D1" s="542"/>
      <c r="E1" s="542"/>
      <c r="F1" s="542"/>
      <c r="G1" s="542"/>
      <c r="H1" s="543"/>
      <c r="I1" s="544" t="s">
        <v>312</v>
      </c>
      <c r="J1" s="545"/>
      <c r="K1" s="545"/>
      <c r="L1" s="545"/>
      <c r="M1" s="546"/>
      <c r="N1" s="230" t="s">
        <v>79</v>
      </c>
      <c r="O1" s="539" t="s">
        <v>176</v>
      </c>
      <c r="P1" s="539"/>
      <c r="Q1" s="539"/>
      <c r="R1" s="539"/>
      <c r="S1" s="539"/>
      <c r="T1" s="539"/>
      <c r="U1" s="539"/>
      <c r="V1" s="539"/>
      <c r="W1" s="539" t="s">
        <v>85</v>
      </c>
      <c r="X1" s="539"/>
      <c r="Y1" s="547"/>
      <c r="Z1" s="700" t="s">
        <v>1205</v>
      </c>
      <c r="AA1" s="700"/>
      <c r="AB1" s="697" t="s">
        <v>1204</v>
      </c>
      <c r="AC1" s="698"/>
      <c r="AD1" s="698"/>
      <c r="AE1" s="699"/>
    </row>
    <row r="2" spans="1:42" s="241" customFormat="1" ht="37.5" customHeight="1" x14ac:dyDescent="0.25">
      <c r="A2" s="548" t="s">
        <v>180</v>
      </c>
      <c r="B2" s="548"/>
      <c r="C2" s="239" t="s">
        <v>262</v>
      </c>
      <c r="D2" s="239" t="s">
        <v>263</v>
      </c>
      <c r="E2" s="239" t="s">
        <v>264</v>
      </c>
      <c r="F2" s="239" t="s">
        <v>265</v>
      </c>
      <c r="G2" s="239" t="s">
        <v>266</v>
      </c>
      <c r="H2" s="239" t="s">
        <v>267</v>
      </c>
      <c r="I2" s="239" t="s">
        <v>923</v>
      </c>
      <c r="J2" s="239" t="s">
        <v>924</v>
      </c>
      <c r="K2" s="239" t="s">
        <v>925</v>
      </c>
      <c r="L2" s="239" t="s">
        <v>926</v>
      </c>
      <c r="M2" s="239" t="s">
        <v>927</v>
      </c>
      <c r="N2" s="240" t="s">
        <v>928</v>
      </c>
      <c r="O2" s="239" t="s">
        <v>936</v>
      </c>
      <c r="P2" s="239" t="s">
        <v>929</v>
      </c>
      <c r="Q2" s="239" t="s">
        <v>930</v>
      </c>
      <c r="R2" s="239" t="s">
        <v>931</v>
      </c>
      <c r="S2" s="239" t="s">
        <v>932</v>
      </c>
      <c r="T2" s="239" t="s">
        <v>933</v>
      </c>
      <c r="U2" s="239" t="s">
        <v>934</v>
      </c>
      <c r="V2" s="239" t="s">
        <v>935</v>
      </c>
      <c r="W2" s="239" t="s">
        <v>937</v>
      </c>
      <c r="X2" s="239" t="s">
        <v>938</v>
      </c>
      <c r="Y2" s="239" t="s">
        <v>939</v>
      </c>
      <c r="Z2" s="239" t="s">
        <v>940</v>
      </c>
      <c r="AA2" s="239" t="s">
        <v>941</v>
      </c>
      <c r="AB2" s="239" t="s">
        <v>957</v>
      </c>
      <c r="AC2" s="239" t="s">
        <v>958</v>
      </c>
      <c r="AD2" s="239" t="s">
        <v>959</v>
      </c>
      <c r="AE2" s="239" t="s">
        <v>960</v>
      </c>
    </row>
    <row r="3" spans="1:42" s="23" customFormat="1" ht="121.5" customHeight="1" x14ac:dyDescent="0.25">
      <c r="A3" s="238" t="s">
        <v>313</v>
      </c>
      <c r="B3" s="213" t="s">
        <v>164</v>
      </c>
      <c r="C3" s="236" t="s">
        <v>901</v>
      </c>
      <c r="D3" s="236" t="s">
        <v>914</v>
      </c>
      <c r="E3" s="236" t="s">
        <v>873</v>
      </c>
      <c r="F3" s="236" t="s">
        <v>922</v>
      </c>
      <c r="G3" s="236" t="s">
        <v>70</v>
      </c>
      <c r="H3" s="236" t="s">
        <v>53</v>
      </c>
      <c r="I3" s="236" t="s">
        <v>805</v>
      </c>
      <c r="J3" s="236" t="s">
        <v>806</v>
      </c>
      <c r="K3" s="236" t="s">
        <v>965</v>
      </c>
      <c r="L3" s="236" t="s">
        <v>103</v>
      </c>
      <c r="M3" s="236" t="s">
        <v>964</v>
      </c>
      <c r="N3" s="236" t="s">
        <v>807</v>
      </c>
      <c r="O3" s="236" t="s">
        <v>808</v>
      </c>
      <c r="P3" s="236" t="s">
        <v>92</v>
      </c>
      <c r="Q3" s="236" t="s">
        <v>106</v>
      </c>
      <c r="R3" s="236" t="s">
        <v>107</v>
      </c>
      <c r="S3" s="236" t="s">
        <v>921</v>
      </c>
      <c r="T3" s="236" t="s">
        <v>963</v>
      </c>
      <c r="U3" s="236" t="s">
        <v>972</v>
      </c>
      <c r="V3" s="236" t="s">
        <v>240</v>
      </c>
      <c r="W3" s="236" t="s">
        <v>809</v>
      </c>
      <c r="X3" s="236" t="s">
        <v>973</v>
      </c>
      <c r="Y3" s="236" t="s">
        <v>974</v>
      </c>
      <c r="Z3" s="236" t="s">
        <v>810</v>
      </c>
      <c r="AA3" s="236" t="s">
        <v>1206</v>
      </c>
      <c r="AB3" s="236" t="s">
        <v>811</v>
      </c>
      <c r="AC3" s="236" t="s">
        <v>962</v>
      </c>
      <c r="AD3" s="236" t="s">
        <v>812</v>
      </c>
      <c r="AE3" s="236" t="s">
        <v>961</v>
      </c>
    </row>
    <row r="4" spans="1:42" s="22" customFormat="1" ht="18" x14ac:dyDescent="0.25">
      <c r="A4" s="243">
        <v>1</v>
      </c>
      <c r="B4" s="245"/>
      <c r="C4" s="420"/>
      <c r="D4" s="420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P4" s="23"/>
    </row>
    <row r="5" spans="1:42" s="22" customFormat="1" ht="18" x14ac:dyDescent="0.25">
      <c r="A5" s="243">
        <f>A4+1</f>
        <v>2</v>
      </c>
      <c r="B5" s="245"/>
      <c r="C5" s="420"/>
      <c r="D5" s="420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P5" s="23"/>
    </row>
    <row r="6" spans="1:42" s="22" customFormat="1" ht="18" x14ac:dyDescent="0.25">
      <c r="A6" s="243">
        <f t="shared" ref="A6:A69" si="0">A5+1</f>
        <v>3</v>
      </c>
      <c r="B6" s="245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P6" s="23"/>
    </row>
    <row r="7" spans="1:42" s="22" customFormat="1" ht="18" x14ac:dyDescent="0.25">
      <c r="A7" s="243">
        <f t="shared" si="0"/>
        <v>4</v>
      </c>
      <c r="B7" s="245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P7" s="23"/>
    </row>
    <row r="8" spans="1:42" s="22" customFormat="1" ht="18" hidden="1" customHeight="1" x14ac:dyDescent="0.25">
      <c r="A8" s="243">
        <f t="shared" si="0"/>
        <v>5</v>
      </c>
      <c r="B8" s="245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P8" s="23"/>
    </row>
    <row r="9" spans="1:42" s="22" customFormat="1" ht="18" hidden="1" customHeight="1" x14ac:dyDescent="0.25">
      <c r="A9" s="243">
        <f t="shared" si="0"/>
        <v>6</v>
      </c>
      <c r="B9" s="245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399"/>
      <c r="AP9" s="23"/>
    </row>
    <row r="10" spans="1:42" s="22" customFormat="1" ht="18" hidden="1" customHeight="1" x14ac:dyDescent="0.25">
      <c r="A10" s="243">
        <f t="shared" si="0"/>
        <v>7</v>
      </c>
      <c r="B10" s="245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P10" s="23"/>
    </row>
    <row r="11" spans="1:42" s="22" customFormat="1" ht="18" hidden="1" customHeight="1" x14ac:dyDescent="0.25">
      <c r="A11" s="243">
        <f t="shared" si="0"/>
        <v>8</v>
      </c>
      <c r="B11" s="245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P11" s="23"/>
    </row>
    <row r="12" spans="1:42" s="22" customFormat="1" ht="18" hidden="1" customHeight="1" x14ac:dyDescent="0.25">
      <c r="A12" s="243">
        <f t="shared" si="0"/>
        <v>9</v>
      </c>
      <c r="B12" s="245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P12" s="23"/>
    </row>
    <row r="13" spans="1:42" s="22" customFormat="1" ht="18" hidden="1" customHeight="1" x14ac:dyDescent="0.25">
      <c r="A13" s="243">
        <f t="shared" si="0"/>
        <v>10</v>
      </c>
      <c r="B13" s="245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P13" s="23"/>
    </row>
    <row r="14" spans="1:42" s="22" customFormat="1" ht="18" hidden="1" customHeight="1" x14ac:dyDescent="0.25">
      <c r="A14" s="243">
        <f t="shared" si="0"/>
        <v>11</v>
      </c>
      <c r="B14" s="245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P14" s="23"/>
    </row>
    <row r="15" spans="1:42" s="22" customFormat="1" ht="18" hidden="1" customHeight="1" x14ac:dyDescent="0.25">
      <c r="A15" s="243">
        <f t="shared" si="0"/>
        <v>12</v>
      </c>
      <c r="B15" s="245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P15" s="23"/>
    </row>
    <row r="16" spans="1:42" s="22" customFormat="1" ht="18" hidden="1" customHeight="1" x14ac:dyDescent="0.25">
      <c r="A16" s="243">
        <f t="shared" si="0"/>
        <v>13</v>
      </c>
      <c r="B16" s="245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P16" s="23"/>
    </row>
    <row r="17" spans="1:42" s="22" customFormat="1" ht="18" hidden="1" customHeight="1" x14ac:dyDescent="0.25">
      <c r="A17" s="243">
        <f t="shared" si="0"/>
        <v>14</v>
      </c>
      <c r="B17" s="245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P17" s="23"/>
    </row>
    <row r="18" spans="1:42" s="22" customFormat="1" ht="18" hidden="1" customHeight="1" x14ac:dyDescent="0.25">
      <c r="A18" s="243">
        <f t="shared" si="0"/>
        <v>15</v>
      </c>
      <c r="B18" s="245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P18" s="23"/>
    </row>
    <row r="19" spans="1:42" s="22" customFormat="1" ht="18" hidden="1" customHeight="1" x14ac:dyDescent="0.25">
      <c r="A19" s="243">
        <f t="shared" si="0"/>
        <v>16</v>
      </c>
      <c r="B19" s="245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P19" s="23"/>
    </row>
    <row r="20" spans="1:42" s="22" customFormat="1" ht="18" x14ac:dyDescent="0.25">
      <c r="A20" s="243">
        <f t="shared" si="0"/>
        <v>17</v>
      </c>
      <c r="B20" s="245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P20" s="23"/>
    </row>
    <row r="21" spans="1:42" s="22" customFormat="1" ht="18" x14ac:dyDescent="0.25">
      <c r="A21" s="243">
        <f t="shared" si="0"/>
        <v>18</v>
      </c>
      <c r="B21" s="245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P21" s="23"/>
    </row>
    <row r="22" spans="1:42" s="22" customFormat="1" ht="18" x14ac:dyDescent="0.25">
      <c r="A22" s="243">
        <f t="shared" si="0"/>
        <v>19</v>
      </c>
      <c r="B22" s="245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P22" s="23"/>
    </row>
    <row r="23" spans="1:42" s="22" customFormat="1" ht="18" x14ac:dyDescent="0.25">
      <c r="A23" s="243">
        <f t="shared" si="0"/>
        <v>20</v>
      </c>
      <c r="B23" s="245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P23" s="23"/>
    </row>
    <row r="24" spans="1:42" s="22" customFormat="1" ht="18" x14ac:dyDescent="0.25">
      <c r="A24" s="243">
        <f t="shared" si="0"/>
        <v>21</v>
      </c>
      <c r="B24" s="245"/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P24" s="23"/>
    </row>
    <row r="25" spans="1:42" s="22" customFormat="1" ht="18" x14ac:dyDescent="0.25">
      <c r="A25" s="243">
        <f t="shared" si="0"/>
        <v>22</v>
      </c>
      <c r="B25" s="245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P25" s="23"/>
    </row>
    <row r="26" spans="1:42" s="22" customFormat="1" ht="18" x14ac:dyDescent="0.25">
      <c r="A26" s="243">
        <f t="shared" si="0"/>
        <v>23</v>
      </c>
      <c r="B26" s="245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P26" s="23"/>
    </row>
    <row r="27" spans="1:42" s="22" customFormat="1" ht="18" x14ac:dyDescent="0.25">
      <c r="A27" s="243">
        <f t="shared" si="0"/>
        <v>24</v>
      </c>
      <c r="B27" s="245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P27" s="23"/>
    </row>
    <row r="28" spans="1:42" s="22" customFormat="1" ht="18" x14ac:dyDescent="0.25">
      <c r="A28" s="243">
        <f t="shared" si="0"/>
        <v>25</v>
      </c>
      <c r="B28" s="245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P28" s="23"/>
    </row>
    <row r="29" spans="1:42" s="22" customFormat="1" ht="18" x14ac:dyDescent="0.25">
      <c r="A29" s="243">
        <f t="shared" si="0"/>
        <v>26</v>
      </c>
      <c r="B29" s="245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P29" s="23"/>
    </row>
    <row r="30" spans="1:42" s="22" customFormat="1" ht="18" x14ac:dyDescent="0.25">
      <c r="A30" s="243">
        <f t="shared" si="0"/>
        <v>27</v>
      </c>
      <c r="B30" s="245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P30" s="23"/>
    </row>
    <row r="31" spans="1:42" s="22" customFormat="1" ht="18" x14ac:dyDescent="0.25">
      <c r="A31" s="243">
        <f t="shared" si="0"/>
        <v>28</v>
      </c>
      <c r="B31" s="245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P31" s="23"/>
    </row>
    <row r="32" spans="1:42" s="22" customFormat="1" ht="18" x14ac:dyDescent="0.25">
      <c r="A32" s="243">
        <f t="shared" si="0"/>
        <v>29</v>
      </c>
      <c r="B32" s="245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P32" s="23"/>
    </row>
    <row r="33" spans="1:42" s="22" customFormat="1" ht="18" x14ac:dyDescent="0.25">
      <c r="A33" s="243">
        <f t="shared" si="0"/>
        <v>30</v>
      </c>
      <c r="B33" s="245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P33" s="23"/>
    </row>
    <row r="34" spans="1:42" s="22" customFormat="1" ht="18" x14ac:dyDescent="0.25">
      <c r="A34" s="243">
        <f t="shared" si="0"/>
        <v>31</v>
      </c>
      <c r="B34" s="245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P34" s="23"/>
    </row>
    <row r="35" spans="1:42" s="22" customFormat="1" ht="18" x14ac:dyDescent="0.25">
      <c r="A35" s="243">
        <f t="shared" si="0"/>
        <v>32</v>
      </c>
      <c r="B35" s="245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P35" s="23"/>
    </row>
    <row r="36" spans="1:42" s="22" customFormat="1" ht="18" x14ac:dyDescent="0.25">
      <c r="A36" s="243">
        <f t="shared" si="0"/>
        <v>33</v>
      </c>
      <c r="B36" s="245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P36" s="23"/>
    </row>
    <row r="37" spans="1:42" s="22" customFormat="1" ht="18" x14ac:dyDescent="0.25">
      <c r="A37" s="243">
        <f t="shared" si="0"/>
        <v>34</v>
      </c>
      <c r="B37" s="245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</row>
    <row r="38" spans="1:42" s="22" customFormat="1" ht="18" x14ac:dyDescent="0.25">
      <c r="A38" s="243">
        <f t="shared" si="0"/>
        <v>35</v>
      </c>
      <c r="B38" s="245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</row>
    <row r="39" spans="1:42" s="22" customFormat="1" ht="18" x14ac:dyDescent="0.25">
      <c r="A39" s="243">
        <f t="shared" si="0"/>
        <v>36</v>
      </c>
      <c r="B39" s="245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</row>
    <row r="40" spans="1:42" s="22" customFormat="1" ht="18" x14ac:dyDescent="0.25">
      <c r="A40" s="243">
        <f t="shared" si="0"/>
        <v>37</v>
      </c>
      <c r="B40" s="245"/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</row>
    <row r="41" spans="1:42" s="22" customFormat="1" ht="18" x14ac:dyDescent="0.25">
      <c r="A41" s="243">
        <f t="shared" si="0"/>
        <v>38</v>
      </c>
      <c r="B41" s="245"/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</row>
    <row r="42" spans="1:42" s="22" customFormat="1" ht="18" x14ac:dyDescent="0.25">
      <c r="A42" s="243">
        <f t="shared" si="0"/>
        <v>39</v>
      </c>
      <c r="B42" s="245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</row>
    <row r="43" spans="1:42" s="22" customFormat="1" ht="18" x14ac:dyDescent="0.25">
      <c r="A43" s="243">
        <f t="shared" si="0"/>
        <v>40</v>
      </c>
      <c r="B43" s="245"/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</row>
    <row r="44" spans="1:42" s="22" customFormat="1" ht="18" x14ac:dyDescent="0.25">
      <c r="A44" s="243">
        <f t="shared" si="0"/>
        <v>41</v>
      </c>
      <c r="B44" s="245"/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</row>
    <row r="45" spans="1:42" s="22" customFormat="1" ht="18" x14ac:dyDescent="0.25">
      <c r="A45" s="243">
        <f t="shared" si="0"/>
        <v>42</v>
      </c>
      <c r="B45" s="245"/>
      <c r="C45" s="399"/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</row>
    <row r="46" spans="1:42" s="22" customFormat="1" ht="18" x14ac:dyDescent="0.25">
      <c r="A46" s="243">
        <f t="shared" si="0"/>
        <v>43</v>
      </c>
      <c r="B46" s="245"/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</row>
    <row r="47" spans="1:42" s="22" customFormat="1" ht="18" x14ac:dyDescent="0.25">
      <c r="A47" s="243">
        <f t="shared" si="0"/>
        <v>44</v>
      </c>
      <c r="B47" s="245"/>
      <c r="C47" s="399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</row>
    <row r="48" spans="1:42" s="22" customFormat="1" ht="18" x14ac:dyDescent="0.25">
      <c r="A48" s="243">
        <f t="shared" si="0"/>
        <v>45</v>
      </c>
      <c r="B48" s="245"/>
      <c r="C48" s="399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</row>
    <row r="49" spans="1:31" s="22" customFormat="1" ht="18" x14ac:dyDescent="0.25">
      <c r="A49" s="243">
        <f t="shared" si="0"/>
        <v>46</v>
      </c>
      <c r="B49" s="245"/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</row>
    <row r="50" spans="1:31" s="22" customFormat="1" ht="18" x14ac:dyDescent="0.25">
      <c r="A50" s="243">
        <f t="shared" si="0"/>
        <v>47</v>
      </c>
      <c r="B50" s="245"/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</row>
    <row r="51" spans="1:31" s="22" customFormat="1" ht="18" x14ac:dyDescent="0.25">
      <c r="A51" s="243">
        <f t="shared" si="0"/>
        <v>48</v>
      </c>
      <c r="B51" s="245"/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</row>
    <row r="52" spans="1:31" s="22" customFormat="1" ht="18" x14ac:dyDescent="0.25">
      <c r="A52" s="243">
        <f t="shared" si="0"/>
        <v>49</v>
      </c>
      <c r="B52" s="245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</row>
    <row r="53" spans="1:31" s="22" customFormat="1" ht="18" x14ac:dyDescent="0.25">
      <c r="A53" s="243">
        <f t="shared" si="0"/>
        <v>50</v>
      </c>
      <c r="B53" s="245"/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</row>
    <row r="54" spans="1:31" s="22" customFormat="1" ht="18" x14ac:dyDescent="0.25">
      <c r="A54" s="243">
        <f t="shared" si="0"/>
        <v>51</v>
      </c>
      <c r="B54" s="245"/>
      <c r="C54" s="399"/>
      <c r="D54" s="399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</row>
    <row r="55" spans="1:31" s="22" customFormat="1" ht="18" x14ac:dyDescent="0.25">
      <c r="A55" s="243">
        <f t="shared" si="0"/>
        <v>52</v>
      </c>
      <c r="B55" s="245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</row>
    <row r="56" spans="1:31" s="22" customFormat="1" ht="18" x14ac:dyDescent="0.25">
      <c r="A56" s="243">
        <f t="shared" si="0"/>
        <v>53</v>
      </c>
      <c r="B56" s="245"/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399"/>
      <c r="AB56" s="399"/>
      <c r="AC56" s="399"/>
      <c r="AD56" s="399"/>
      <c r="AE56" s="399"/>
    </row>
    <row r="57" spans="1:31" s="22" customFormat="1" ht="18" x14ac:dyDescent="0.25">
      <c r="A57" s="243">
        <f t="shared" si="0"/>
        <v>54</v>
      </c>
      <c r="B57" s="245"/>
      <c r="C57" s="399"/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</row>
    <row r="58" spans="1:31" s="22" customFormat="1" ht="18" x14ac:dyDescent="0.25">
      <c r="A58" s="243">
        <f t="shared" si="0"/>
        <v>55</v>
      </c>
      <c r="B58" s="245"/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</row>
    <row r="59" spans="1:31" s="22" customFormat="1" ht="18" x14ac:dyDescent="0.25">
      <c r="A59" s="243">
        <f t="shared" si="0"/>
        <v>56</v>
      </c>
      <c r="B59" s="245"/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</row>
    <row r="60" spans="1:31" s="22" customFormat="1" ht="18" x14ac:dyDescent="0.25">
      <c r="A60" s="243">
        <f t="shared" si="0"/>
        <v>57</v>
      </c>
      <c r="B60" s="245"/>
      <c r="C60" s="399"/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</row>
    <row r="61" spans="1:31" s="22" customFormat="1" ht="18" x14ac:dyDescent="0.25">
      <c r="A61" s="243">
        <f t="shared" si="0"/>
        <v>58</v>
      </c>
      <c r="B61" s="245"/>
      <c r="C61" s="399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</row>
    <row r="62" spans="1:31" s="22" customFormat="1" ht="18" x14ac:dyDescent="0.25">
      <c r="A62" s="243">
        <f t="shared" si="0"/>
        <v>59</v>
      </c>
      <c r="B62" s="245"/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</row>
    <row r="63" spans="1:31" s="22" customFormat="1" ht="18" x14ac:dyDescent="0.25">
      <c r="A63" s="243">
        <f t="shared" si="0"/>
        <v>60</v>
      </c>
      <c r="B63" s="245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</row>
    <row r="64" spans="1:31" s="22" customFormat="1" ht="18" x14ac:dyDescent="0.25">
      <c r="A64" s="243">
        <f t="shared" si="0"/>
        <v>61</v>
      </c>
      <c r="B64" s="245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9"/>
    </row>
    <row r="65" spans="1:31" s="22" customFormat="1" ht="18" x14ac:dyDescent="0.25">
      <c r="A65" s="243">
        <f t="shared" si="0"/>
        <v>62</v>
      </c>
      <c r="B65" s="245"/>
      <c r="C65" s="399"/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</row>
    <row r="66" spans="1:31" s="22" customFormat="1" ht="18" x14ac:dyDescent="0.25">
      <c r="A66" s="243">
        <f t="shared" si="0"/>
        <v>63</v>
      </c>
      <c r="B66" s="245"/>
      <c r="C66" s="399"/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9"/>
    </row>
    <row r="67" spans="1:31" s="22" customFormat="1" ht="18" x14ac:dyDescent="0.25">
      <c r="A67" s="243">
        <f t="shared" si="0"/>
        <v>64</v>
      </c>
      <c r="B67" s="245"/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  <c r="AC67" s="399"/>
      <c r="AD67" s="399"/>
      <c r="AE67" s="399"/>
    </row>
    <row r="68" spans="1:31" s="22" customFormat="1" ht="18" x14ac:dyDescent="0.25">
      <c r="A68" s="243">
        <f t="shared" si="0"/>
        <v>65</v>
      </c>
      <c r="B68" s="245"/>
      <c r="C68" s="399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</row>
    <row r="69" spans="1:31" s="22" customFormat="1" ht="18" x14ac:dyDescent="0.25">
      <c r="A69" s="243">
        <f t="shared" si="0"/>
        <v>66</v>
      </c>
      <c r="B69" s="245"/>
      <c r="C69" s="399"/>
      <c r="D69" s="399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</row>
    <row r="70" spans="1:31" s="22" customFormat="1" ht="18" x14ac:dyDescent="0.25">
      <c r="A70" s="243">
        <f t="shared" ref="A70:A133" si="1">A69+1</f>
        <v>67</v>
      </c>
      <c r="B70" s="245"/>
      <c r="C70" s="399"/>
      <c r="D70" s="399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</row>
    <row r="71" spans="1:31" s="22" customFormat="1" ht="18" x14ac:dyDescent="0.25">
      <c r="A71" s="243">
        <f t="shared" si="1"/>
        <v>68</v>
      </c>
      <c r="B71" s="245"/>
      <c r="C71" s="399"/>
      <c r="D71" s="399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399"/>
      <c r="AC71" s="399"/>
      <c r="AD71" s="399"/>
      <c r="AE71" s="399"/>
    </row>
    <row r="72" spans="1:31" s="22" customFormat="1" ht="18" x14ac:dyDescent="0.25">
      <c r="A72" s="243">
        <f t="shared" si="1"/>
        <v>69</v>
      </c>
      <c r="B72" s="245"/>
      <c r="C72" s="399"/>
      <c r="D72" s="399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399"/>
    </row>
    <row r="73" spans="1:31" s="22" customFormat="1" ht="18" x14ac:dyDescent="0.25">
      <c r="A73" s="243">
        <f t="shared" si="1"/>
        <v>70</v>
      </c>
      <c r="B73" s="245"/>
      <c r="C73" s="399"/>
      <c r="D73" s="399"/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</row>
    <row r="74" spans="1:31" s="22" customFormat="1" ht="18" x14ac:dyDescent="0.25">
      <c r="A74" s="243">
        <f t="shared" si="1"/>
        <v>71</v>
      </c>
      <c r="B74" s="245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Q74" s="399"/>
      <c r="R74" s="399"/>
      <c r="S74" s="399"/>
      <c r="T74" s="399"/>
      <c r="U74" s="399"/>
      <c r="V74" s="399"/>
      <c r="W74" s="399"/>
      <c r="X74" s="399"/>
      <c r="Y74" s="399"/>
      <c r="Z74" s="399"/>
      <c r="AA74" s="399"/>
      <c r="AB74" s="399"/>
      <c r="AC74" s="399"/>
      <c r="AD74" s="399"/>
      <c r="AE74" s="399"/>
    </row>
    <row r="75" spans="1:31" s="22" customFormat="1" ht="18" x14ac:dyDescent="0.25">
      <c r="A75" s="243">
        <f t="shared" si="1"/>
        <v>72</v>
      </c>
      <c r="B75" s="245"/>
      <c r="C75" s="399"/>
      <c r="D75" s="399"/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399"/>
      <c r="AB75" s="399"/>
      <c r="AC75" s="399"/>
      <c r="AD75" s="399"/>
      <c r="AE75" s="399"/>
    </row>
    <row r="76" spans="1:31" s="22" customFormat="1" ht="18" x14ac:dyDescent="0.25">
      <c r="A76" s="243">
        <f t="shared" si="1"/>
        <v>73</v>
      </c>
      <c r="B76" s="245"/>
      <c r="C76" s="399"/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  <c r="AB76" s="399"/>
      <c r="AC76" s="399"/>
      <c r="AD76" s="399"/>
      <c r="AE76" s="399"/>
    </row>
    <row r="77" spans="1:31" s="22" customFormat="1" ht="18" x14ac:dyDescent="0.25">
      <c r="A77" s="243">
        <f t="shared" si="1"/>
        <v>74</v>
      </c>
      <c r="B77" s="245"/>
      <c r="C77" s="399"/>
      <c r="D77" s="399"/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</row>
    <row r="78" spans="1:31" s="22" customFormat="1" ht="18" x14ac:dyDescent="0.25">
      <c r="A78" s="243">
        <f t="shared" si="1"/>
        <v>75</v>
      </c>
      <c r="B78" s="245"/>
      <c r="C78" s="399"/>
      <c r="D78" s="399"/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399"/>
      <c r="AD78" s="399"/>
      <c r="AE78" s="399"/>
    </row>
    <row r="79" spans="1:31" s="22" customFormat="1" ht="18" x14ac:dyDescent="0.25">
      <c r="A79" s="243">
        <f t="shared" si="1"/>
        <v>76</v>
      </c>
      <c r="B79" s="245"/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</row>
    <row r="80" spans="1:31" s="22" customFormat="1" ht="18" x14ac:dyDescent="0.25">
      <c r="A80" s="243">
        <f t="shared" si="1"/>
        <v>77</v>
      </c>
      <c r="B80" s="245"/>
      <c r="C80" s="399"/>
      <c r="D80" s="399"/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</row>
    <row r="81" spans="1:31" s="22" customFormat="1" ht="18" x14ac:dyDescent="0.25">
      <c r="A81" s="243">
        <f t="shared" si="1"/>
        <v>78</v>
      </c>
      <c r="B81" s="245"/>
      <c r="C81" s="399"/>
      <c r="D81" s="399"/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  <c r="P81" s="399"/>
      <c r="Q81" s="399"/>
      <c r="R81" s="399"/>
      <c r="S81" s="399"/>
      <c r="T81" s="399"/>
      <c r="U81" s="399"/>
      <c r="V81" s="399"/>
      <c r="W81" s="399"/>
      <c r="X81" s="399"/>
      <c r="Y81" s="399"/>
      <c r="Z81" s="399"/>
      <c r="AA81" s="399"/>
      <c r="AB81" s="399"/>
      <c r="AC81" s="399"/>
      <c r="AD81" s="399"/>
      <c r="AE81" s="399"/>
    </row>
    <row r="82" spans="1:31" s="22" customFormat="1" ht="18" x14ac:dyDescent="0.25">
      <c r="A82" s="243">
        <f t="shared" si="1"/>
        <v>79</v>
      </c>
      <c r="B82" s="245"/>
      <c r="C82" s="399"/>
      <c r="D82" s="399"/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  <c r="P82" s="399"/>
      <c r="Q82" s="399"/>
      <c r="R82" s="399"/>
      <c r="S82" s="399"/>
      <c r="T82" s="399"/>
      <c r="U82" s="399"/>
      <c r="V82" s="399"/>
      <c r="W82" s="399"/>
      <c r="X82" s="399"/>
      <c r="Y82" s="399"/>
      <c r="Z82" s="399"/>
      <c r="AA82" s="399"/>
      <c r="AB82" s="399"/>
      <c r="AC82" s="399"/>
      <c r="AD82" s="399"/>
      <c r="AE82" s="399"/>
    </row>
    <row r="83" spans="1:31" s="22" customFormat="1" ht="18" x14ac:dyDescent="0.25">
      <c r="A83" s="243">
        <f t="shared" si="1"/>
        <v>80</v>
      </c>
      <c r="B83" s="245"/>
      <c r="C83" s="399"/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399"/>
      <c r="X83" s="399"/>
      <c r="Y83" s="399"/>
      <c r="Z83" s="399"/>
      <c r="AA83" s="399"/>
      <c r="AB83" s="399"/>
      <c r="AC83" s="399"/>
      <c r="AD83" s="399"/>
      <c r="AE83" s="399"/>
    </row>
    <row r="84" spans="1:31" s="22" customFormat="1" ht="18" x14ac:dyDescent="0.25">
      <c r="A84" s="243">
        <f t="shared" si="1"/>
        <v>81</v>
      </c>
      <c r="B84" s="245"/>
      <c r="C84" s="399"/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</row>
    <row r="85" spans="1:31" s="22" customFormat="1" ht="18" x14ac:dyDescent="0.25">
      <c r="A85" s="243">
        <f t="shared" si="1"/>
        <v>82</v>
      </c>
      <c r="B85" s="245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9"/>
      <c r="R85" s="399"/>
      <c r="S85" s="399"/>
      <c r="T85" s="399"/>
      <c r="U85" s="399"/>
      <c r="V85" s="399"/>
      <c r="W85" s="399"/>
      <c r="X85" s="399"/>
      <c r="Y85" s="399"/>
      <c r="Z85" s="399"/>
      <c r="AA85" s="399"/>
      <c r="AB85" s="399"/>
      <c r="AC85" s="399"/>
      <c r="AD85" s="399"/>
      <c r="AE85" s="399"/>
    </row>
    <row r="86" spans="1:31" s="22" customFormat="1" ht="18" x14ac:dyDescent="0.25">
      <c r="A86" s="243">
        <f t="shared" si="1"/>
        <v>83</v>
      </c>
      <c r="B86" s="245"/>
      <c r="C86" s="399"/>
      <c r="D86" s="399"/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  <c r="Y86" s="399"/>
      <c r="Z86" s="399"/>
      <c r="AA86" s="399"/>
      <c r="AB86" s="399"/>
      <c r="AC86" s="399"/>
      <c r="AD86" s="399"/>
      <c r="AE86" s="399"/>
    </row>
    <row r="87" spans="1:31" s="22" customFormat="1" ht="18" x14ac:dyDescent="0.25">
      <c r="A87" s="243">
        <f t="shared" si="1"/>
        <v>84</v>
      </c>
      <c r="B87" s="245"/>
      <c r="C87" s="399"/>
      <c r="D87" s="399"/>
      <c r="E87" s="399"/>
      <c r="F87" s="399"/>
      <c r="G87" s="399"/>
      <c r="H87" s="399"/>
      <c r="I87" s="399"/>
      <c r="J87" s="399"/>
      <c r="K87" s="399"/>
      <c r="L87" s="399"/>
      <c r="M87" s="399"/>
      <c r="N87" s="399"/>
      <c r="O87" s="399"/>
      <c r="P87" s="399"/>
      <c r="Q87" s="399"/>
      <c r="R87" s="399"/>
      <c r="S87" s="399"/>
      <c r="T87" s="399"/>
      <c r="U87" s="399"/>
      <c r="V87" s="399"/>
      <c r="W87" s="399"/>
      <c r="X87" s="399"/>
      <c r="Y87" s="399"/>
      <c r="Z87" s="399"/>
      <c r="AA87" s="399"/>
      <c r="AB87" s="399"/>
      <c r="AC87" s="399"/>
      <c r="AD87" s="399"/>
      <c r="AE87" s="399"/>
    </row>
    <row r="88" spans="1:31" s="22" customFormat="1" ht="18" x14ac:dyDescent="0.25">
      <c r="A88" s="243">
        <f t="shared" si="1"/>
        <v>85</v>
      </c>
      <c r="B88" s="245"/>
      <c r="C88" s="399"/>
      <c r="D88" s="399"/>
      <c r="E88" s="399"/>
      <c r="F88" s="399"/>
      <c r="G88" s="399"/>
      <c r="H88" s="399"/>
      <c r="I88" s="399"/>
      <c r="J88" s="399"/>
      <c r="K88" s="399"/>
      <c r="L88" s="399"/>
      <c r="M88" s="399"/>
      <c r="N88" s="399"/>
      <c r="O88" s="399"/>
      <c r="P88" s="399"/>
      <c r="Q88" s="399"/>
      <c r="R88" s="399"/>
      <c r="S88" s="399"/>
      <c r="T88" s="399"/>
      <c r="U88" s="399"/>
      <c r="V88" s="399"/>
      <c r="W88" s="399"/>
      <c r="X88" s="399"/>
      <c r="Y88" s="399"/>
      <c r="Z88" s="399"/>
      <c r="AA88" s="399"/>
      <c r="AB88" s="399"/>
      <c r="AC88" s="399"/>
      <c r="AD88" s="399"/>
      <c r="AE88" s="399"/>
    </row>
    <row r="89" spans="1:31" s="22" customFormat="1" ht="18" x14ac:dyDescent="0.25">
      <c r="A89" s="243">
        <f t="shared" si="1"/>
        <v>86</v>
      </c>
      <c r="B89" s="245"/>
      <c r="C89" s="399"/>
      <c r="D89" s="399"/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Q89" s="399"/>
      <c r="R89" s="399"/>
      <c r="S89" s="399"/>
      <c r="T89" s="399"/>
      <c r="U89" s="399"/>
      <c r="V89" s="399"/>
      <c r="W89" s="399"/>
      <c r="X89" s="399"/>
      <c r="Y89" s="399"/>
      <c r="Z89" s="399"/>
      <c r="AA89" s="399"/>
      <c r="AB89" s="399"/>
      <c r="AC89" s="399"/>
      <c r="AD89" s="399"/>
      <c r="AE89" s="399"/>
    </row>
    <row r="90" spans="1:31" s="22" customFormat="1" ht="18" x14ac:dyDescent="0.25">
      <c r="A90" s="243">
        <f t="shared" si="1"/>
        <v>87</v>
      </c>
      <c r="B90" s="245"/>
      <c r="C90" s="399"/>
      <c r="D90" s="399"/>
      <c r="E90" s="399"/>
      <c r="F90" s="399"/>
      <c r="G90" s="399"/>
      <c r="H90" s="399"/>
      <c r="I90" s="399"/>
      <c r="J90" s="399"/>
      <c r="K90" s="399"/>
      <c r="L90" s="399"/>
      <c r="M90" s="399"/>
      <c r="N90" s="399"/>
      <c r="O90" s="399"/>
      <c r="P90" s="399"/>
      <c r="Q90" s="399"/>
      <c r="R90" s="399"/>
      <c r="S90" s="399"/>
      <c r="T90" s="399"/>
      <c r="U90" s="399"/>
      <c r="V90" s="399"/>
      <c r="W90" s="399"/>
      <c r="X90" s="399"/>
      <c r="Y90" s="399"/>
      <c r="Z90" s="399"/>
      <c r="AA90" s="399"/>
      <c r="AB90" s="399"/>
      <c r="AC90" s="399"/>
      <c r="AD90" s="399"/>
      <c r="AE90" s="399"/>
    </row>
    <row r="91" spans="1:31" s="22" customFormat="1" ht="18" x14ac:dyDescent="0.25">
      <c r="A91" s="243">
        <f t="shared" si="1"/>
        <v>88</v>
      </c>
      <c r="B91" s="245"/>
      <c r="C91" s="399"/>
      <c r="D91" s="399"/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  <c r="AB91" s="399"/>
      <c r="AC91" s="399"/>
      <c r="AD91" s="399"/>
      <c r="AE91" s="399"/>
    </row>
    <row r="92" spans="1:31" s="22" customFormat="1" ht="18" x14ac:dyDescent="0.25">
      <c r="A92" s="243">
        <f t="shared" si="1"/>
        <v>89</v>
      </c>
      <c r="B92" s="245"/>
      <c r="C92" s="399"/>
      <c r="D92" s="399"/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399"/>
      <c r="P92" s="399"/>
      <c r="Q92" s="399"/>
      <c r="R92" s="399"/>
      <c r="S92" s="399"/>
      <c r="T92" s="399"/>
      <c r="U92" s="399"/>
      <c r="V92" s="399"/>
      <c r="W92" s="399"/>
      <c r="X92" s="399"/>
      <c r="Y92" s="399"/>
      <c r="Z92" s="399"/>
      <c r="AA92" s="399"/>
      <c r="AB92" s="399"/>
      <c r="AC92" s="399"/>
      <c r="AD92" s="399"/>
      <c r="AE92" s="399"/>
    </row>
    <row r="93" spans="1:31" s="22" customFormat="1" ht="18" x14ac:dyDescent="0.25">
      <c r="A93" s="243">
        <f t="shared" si="1"/>
        <v>90</v>
      </c>
      <c r="B93" s="245"/>
      <c r="C93" s="399"/>
      <c r="D93" s="399"/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Y93" s="399"/>
      <c r="Z93" s="399"/>
      <c r="AA93" s="399"/>
      <c r="AB93" s="399"/>
      <c r="AC93" s="399"/>
      <c r="AD93" s="399"/>
      <c r="AE93" s="399"/>
    </row>
    <row r="94" spans="1:31" s="22" customFormat="1" ht="18" x14ac:dyDescent="0.25">
      <c r="A94" s="243">
        <f t="shared" si="1"/>
        <v>91</v>
      </c>
      <c r="B94" s="245"/>
      <c r="C94" s="399"/>
      <c r="D94" s="399"/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  <c r="P94" s="399"/>
      <c r="Q94" s="399"/>
      <c r="R94" s="399"/>
      <c r="S94" s="399"/>
      <c r="T94" s="399"/>
      <c r="U94" s="399"/>
      <c r="V94" s="399"/>
      <c r="W94" s="399"/>
      <c r="X94" s="399"/>
      <c r="Y94" s="399"/>
      <c r="Z94" s="399"/>
      <c r="AA94" s="399"/>
      <c r="AB94" s="399"/>
      <c r="AC94" s="399"/>
      <c r="AD94" s="399"/>
      <c r="AE94" s="399"/>
    </row>
    <row r="95" spans="1:31" s="22" customFormat="1" ht="18" x14ac:dyDescent="0.25">
      <c r="A95" s="243">
        <f t="shared" si="1"/>
        <v>92</v>
      </c>
      <c r="B95" s="245"/>
      <c r="C95" s="399"/>
      <c r="D95" s="399"/>
      <c r="E95" s="399"/>
      <c r="F95" s="399"/>
      <c r="G95" s="399"/>
      <c r="H95" s="399"/>
      <c r="I95" s="399"/>
      <c r="J95" s="399"/>
      <c r="K95" s="399"/>
      <c r="L95" s="399"/>
      <c r="M95" s="399"/>
      <c r="N95" s="399"/>
      <c r="O95" s="399"/>
      <c r="P95" s="399"/>
      <c r="Q95" s="399"/>
      <c r="R95" s="399"/>
      <c r="S95" s="399"/>
      <c r="T95" s="399"/>
      <c r="U95" s="399"/>
      <c r="V95" s="399"/>
      <c r="W95" s="399"/>
      <c r="X95" s="399"/>
      <c r="Y95" s="399"/>
      <c r="Z95" s="399"/>
      <c r="AA95" s="399"/>
      <c r="AB95" s="399"/>
      <c r="AC95" s="399"/>
      <c r="AD95" s="399"/>
      <c r="AE95" s="399"/>
    </row>
    <row r="96" spans="1:31" s="22" customFormat="1" ht="18" x14ac:dyDescent="0.25">
      <c r="A96" s="243">
        <f t="shared" si="1"/>
        <v>93</v>
      </c>
      <c r="B96" s="245"/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399"/>
      <c r="S96" s="399"/>
      <c r="T96" s="399"/>
      <c r="U96" s="399"/>
      <c r="V96" s="399"/>
      <c r="W96" s="399"/>
      <c r="X96" s="399"/>
      <c r="Y96" s="399"/>
      <c r="Z96" s="399"/>
      <c r="AA96" s="399"/>
      <c r="AB96" s="399"/>
      <c r="AC96" s="399"/>
      <c r="AD96" s="399"/>
      <c r="AE96" s="399"/>
    </row>
    <row r="97" spans="1:31" s="22" customFormat="1" ht="18" x14ac:dyDescent="0.25">
      <c r="A97" s="243">
        <f t="shared" si="1"/>
        <v>94</v>
      </c>
      <c r="B97" s="245"/>
      <c r="C97" s="399"/>
      <c r="D97" s="399"/>
      <c r="E97" s="399"/>
      <c r="F97" s="399"/>
      <c r="G97" s="399"/>
      <c r="H97" s="399"/>
      <c r="I97" s="399"/>
      <c r="J97" s="399"/>
      <c r="K97" s="399"/>
      <c r="L97" s="399"/>
      <c r="M97" s="399"/>
      <c r="N97" s="399"/>
      <c r="O97" s="399"/>
      <c r="P97" s="399"/>
      <c r="Q97" s="399"/>
      <c r="R97" s="399"/>
      <c r="S97" s="399"/>
      <c r="T97" s="399"/>
      <c r="U97" s="399"/>
      <c r="V97" s="399"/>
      <c r="W97" s="399"/>
      <c r="X97" s="399"/>
      <c r="Y97" s="399"/>
      <c r="Z97" s="399"/>
      <c r="AA97" s="399"/>
      <c r="AB97" s="399"/>
      <c r="AC97" s="399"/>
      <c r="AD97" s="399"/>
      <c r="AE97" s="399"/>
    </row>
    <row r="98" spans="1:31" s="22" customFormat="1" ht="18" x14ac:dyDescent="0.25">
      <c r="A98" s="243">
        <f t="shared" si="1"/>
        <v>95</v>
      </c>
      <c r="B98" s="245"/>
      <c r="C98" s="399"/>
      <c r="D98" s="399"/>
      <c r="E98" s="399"/>
      <c r="F98" s="399"/>
      <c r="G98" s="399"/>
      <c r="H98" s="399"/>
      <c r="I98" s="399"/>
      <c r="J98" s="399"/>
      <c r="K98" s="399"/>
      <c r="L98" s="399"/>
      <c r="M98" s="399"/>
      <c r="N98" s="399"/>
      <c r="O98" s="399"/>
      <c r="P98" s="399"/>
      <c r="Q98" s="399"/>
      <c r="R98" s="399"/>
      <c r="S98" s="399"/>
      <c r="T98" s="399"/>
      <c r="U98" s="399"/>
      <c r="V98" s="399"/>
      <c r="W98" s="399"/>
      <c r="X98" s="399"/>
      <c r="Y98" s="399"/>
      <c r="Z98" s="399"/>
      <c r="AA98" s="399"/>
      <c r="AB98" s="399"/>
      <c r="AC98" s="399"/>
      <c r="AD98" s="399"/>
      <c r="AE98" s="399"/>
    </row>
    <row r="99" spans="1:31" s="22" customFormat="1" ht="18" x14ac:dyDescent="0.25">
      <c r="A99" s="243">
        <f t="shared" si="1"/>
        <v>96</v>
      </c>
      <c r="B99" s="245"/>
      <c r="C99" s="399"/>
      <c r="D99" s="399"/>
      <c r="E99" s="399"/>
      <c r="F99" s="399"/>
      <c r="G99" s="399"/>
      <c r="H99" s="399"/>
      <c r="I99" s="399"/>
      <c r="J99" s="399"/>
      <c r="K99" s="399"/>
      <c r="L99" s="399"/>
      <c r="M99" s="399"/>
      <c r="N99" s="399"/>
      <c r="O99" s="399"/>
      <c r="P99" s="399"/>
      <c r="Q99" s="399"/>
      <c r="R99" s="399"/>
      <c r="S99" s="399"/>
      <c r="T99" s="399"/>
      <c r="U99" s="399"/>
      <c r="V99" s="399"/>
      <c r="W99" s="399"/>
      <c r="X99" s="399"/>
      <c r="Y99" s="399"/>
      <c r="Z99" s="399"/>
      <c r="AA99" s="399"/>
      <c r="AB99" s="399"/>
      <c r="AC99" s="399"/>
      <c r="AD99" s="399"/>
      <c r="AE99" s="399"/>
    </row>
    <row r="100" spans="1:31" s="22" customFormat="1" ht="18" x14ac:dyDescent="0.25">
      <c r="A100" s="243">
        <f t="shared" si="1"/>
        <v>97</v>
      </c>
      <c r="B100" s="245"/>
      <c r="C100" s="399"/>
      <c r="D100" s="399"/>
      <c r="E100" s="399"/>
      <c r="F100" s="399"/>
      <c r="G100" s="399"/>
      <c r="H100" s="399"/>
      <c r="I100" s="399"/>
      <c r="J100" s="399"/>
      <c r="K100" s="399"/>
      <c r="L100" s="399"/>
      <c r="M100" s="399"/>
      <c r="N100" s="399"/>
      <c r="O100" s="399"/>
      <c r="P100" s="399"/>
      <c r="Q100" s="399"/>
      <c r="R100" s="399"/>
      <c r="S100" s="399"/>
      <c r="T100" s="399"/>
      <c r="U100" s="399"/>
      <c r="V100" s="399"/>
      <c r="W100" s="399"/>
      <c r="X100" s="399"/>
      <c r="Y100" s="399"/>
      <c r="Z100" s="399"/>
      <c r="AA100" s="399"/>
      <c r="AB100" s="399"/>
      <c r="AC100" s="399"/>
      <c r="AD100" s="399"/>
      <c r="AE100" s="399"/>
    </row>
    <row r="101" spans="1:31" s="22" customFormat="1" ht="18" x14ac:dyDescent="0.25">
      <c r="A101" s="243">
        <f t="shared" si="1"/>
        <v>98</v>
      </c>
      <c r="B101" s="245"/>
      <c r="C101" s="399"/>
      <c r="D101" s="399"/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399"/>
      <c r="P101" s="399"/>
      <c r="Q101" s="399"/>
      <c r="R101" s="399"/>
      <c r="S101" s="399"/>
      <c r="T101" s="399"/>
      <c r="U101" s="399"/>
      <c r="V101" s="399"/>
      <c r="W101" s="399"/>
      <c r="X101" s="399"/>
      <c r="Y101" s="399"/>
      <c r="Z101" s="399"/>
      <c r="AA101" s="399"/>
      <c r="AB101" s="399"/>
      <c r="AC101" s="399"/>
      <c r="AD101" s="399"/>
      <c r="AE101" s="399"/>
    </row>
    <row r="102" spans="1:31" s="22" customFormat="1" ht="18" x14ac:dyDescent="0.25">
      <c r="A102" s="243">
        <f t="shared" si="1"/>
        <v>99</v>
      </c>
      <c r="B102" s="245"/>
      <c r="C102" s="399"/>
      <c r="D102" s="399"/>
      <c r="E102" s="399"/>
      <c r="F102" s="399"/>
      <c r="G102" s="399"/>
      <c r="H102" s="399"/>
      <c r="I102" s="399"/>
      <c r="J102" s="399"/>
      <c r="K102" s="399"/>
      <c r="L102" s="399"/>
      <c r="M102" s="399"/>
      <c r="N102" s="399"/>
      <c r="O102" s="399"/>
      <c r="P102" s="399"/>
      <c r="Q102" s="399"/>
      <c r="R102" s="399"/>
      <c r="S102" s="399"/>
      <c r="T102" s="399"/>
      <c r="U102" s="399"/>
      <c r="V102" s="399"/>
      <c r="W102" s="399"/>
      <c r="X102" s="399"/>
      <c r="Y102" s="399"/>
      <c r="Z102" s="399"/>
      <c r="AA102" s="399"/>
      <c r="AB102" s="399"/>
      <c r="AC102" s="399"/>
      <c r="AD102" s="399"/>
      <c r="AE102" s="399"/>
    </row>
    <row r="103" spans="1:31" s="22" customFormat="1" ht="18" x14ac:dyDescent="0.25">
      <c r="A103" s="243">
        <f t="shared" si="1"/>
        <v>100</v>
      </c>
      <c r="B103" s="245"/>
      <c r="C103" s="399"/>
      <c r="D103" s="399"/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  <c r="O103" s="399"/>
      <c r="P103" s="399"/>
      <c r="Q103" s="399"/>
      <c r="R103" s="399"/>
      <c r="S103" s="399"/>
      <c r="T103" s="399"/>
      <c r="U103" s="399"/>
      <c r="V103" s="399"/>
      <c r="W103" s="399"/>
      <c r="X103" s="399"/>
      <c r="Y103" s="399"/>
      <c r="Z103" s="399"/>
      <c r="AA103" s="399"/>
      <c r="AB103" s="399"/>
      <c r="AC103" s="399"/>
      <c r="AD103" s="399"/>
      <c r="AE103" s="399"/>
    </row>
    <row r="104" spans="1:31" s="22" customFormat="1" ht="18" x14ac:dyDescent="0.25">
      <c r="A104" s="243">
        <f t="shared" si="1"/>
        <v>101</v>
      </c>
      <c r="B104" s="245"/>
      <c r="C104" s="399"/>
      <c r="D104" s="399"/>
      <c r="E104" s="399"/>
      <c r="F104" s="399"/>
      <c r="G104" s="399"/>
      <c r="H104" s="399"/>
      <c r="I104" s="399"/>
      <c r="J104" s="399"/>
      <c r="K104" s="399"/>
      <c r="L104" s="399"/>
      <c r="M104" s="399"/>
      <c r="N104" s="399"/>
      <c r="O104" s="399"/>
      <c r="P104" s="399"/>
      <c r="Q104" s="399"/>
      <c r="R104" s="399"/>
      <c r="S104" s="399"/>
      <c r="T104" s="399"/>
      <c r="U104" s="399"/>
      <c r="V104" s="399"/>
      <c r="W104" s="399"/>
      <c r="X104" s="399"/>
      <c r="Y104" s="399"/>
      <c r="Z104" s="399"/>
      <c r="AA104" s="399"/>
      <c r="AB104" s="399"/>
      <c r="AC104" s="399"/>
      <c r="AD104" s="399"/>
      <c r="AE104" s="399"/>
    </row>
    <row r="105" spans="1:31" s="22" customFormat="1" ht="18" x14ac:dyDescent="0.25">
      <c r="A105" s="243">
        <f t="shared" si="1"/>
        <v>102</v>
      </c>
      <c r="B105" s="245"/>
      <c r="C105" s="399"/>
      <c r="D105" s="399"/>
      <c r="E105" s="399"/>
      <c r="F105" s="399"/>
      <c r="G105" s="399"/>
      <c r="H105" s="399"/>
      <c r="I105" s="399"/>
      <c r="J105" s="399"/>
      <c r="K105" s="399"/>
      <c r="L105" s="399"/>
      <c r="M105" s="399"/>
      <c r="N105" s="399"/>
      <c r="O105" s="399"/>
      <c r="P105" s="399"/>
      <c r="Q105" s="399"/>
      <c r="R105" s="399"/>
      <c r="S105" s="399"/>
      <c r="T105" s="399"/>
      <c r="U105" s="399"/>
      <c r="V105" s="399"/>
      <c r="W105" s="399"/>
      <c r="X105" s="399"/>
      <c r="Y105" s="399"/>
      <c r="Z105" s="399"/>
      <c r="AA105" s="399"/>
      <c r="AB105" s="399"/>
      <c r="AC105" s="399"/>
      <c r="AD105" s="399"/>
      <c r="AE105" s="399"/>
    </row>
    <row r="106" spans="1:31" s="22" customFormat="1" ht="18" x14ac:dyDescent="0.25">
      <c r="A106" s="243">
        <f t="shared" si="1"/>
        <v>103</v>
      </c>
      <c r="B106" s="245"/>
      <c r="C106" s="399"/>
      <c r="D106" s="399"/>
      <c r="E106" s="399"/>
      <c r="F106" s="399"/>
      <c r="G106" s="399"/>
      <c r="H106" s="399"/>
      <c r="I106" s="399"/>
      <c r="J106" s="399"/>
      <c r="K106" s="399"/>
      <c r="L106" s="399"/>
      <c r="M106" s="399"/>
      <c r="N106" s="399"/>
      <c r="O106" s="399"/>
      <c r="P106" s="399"/>
      <c r="Q106" s="399"/>
      <c r="R106" s="399"/>
      <c r="S106" s="399"/>
      <c r="T106" s="399"/>
      <c r="U106" s="399"/>
      <c r="V106" s="399"/>
      <c r="W106" s="399"/>
      <c r="X106" s="399"/>
      <c r="Y106" s="399"/>
      <c r="Z106" s="399"/>
      <c r="AA106" s="399"/>
      <c r="AB106" s="399"/>
      <c r="AC106" s="399"/>
      <c r="AD106" s="399"/>
      <c r="AE106" s="399"/>
    </row>
    <row r="107" spans="1:31" s="22" customFormat="1" ht="18" x14ac:dyDescent="0.25">
      <c r="A107" s="243">
        <f t="shared" si="1"/>
        <v>104</v>
      </c>
      <c r="B107" s="245"/>
      <c r="C107" s="399"/>
      <c r="D107" s="399"/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  <c r="O107" s="399"/>
      <c r="P107" s="399"/>
      <c r="Q107" s="399"/>
      <c r="R107" s="399"/>
      <c r="S107" s="399"/>
      <c r="T107" s="399"/>
      <c r="U107" s="399"/>
      <c r="V107" s="399"/>
      <c r="W107" s="399"/>
      <c r="X107" s="399"/>
      <c r="Y107" s="399"/>
      <c r="Z107" s="399"/>
      <c r="AA107" s="399"/>
      <c r="AB107" s="399"/>
      <c r="AC107" s="399"/>
      <c r="AD107" s="399"/>
      <c r="AE107" s="399"/>
    </row>
    <row r="108" spans="1:31" s="22" customFormat="1" ht="18" x14ac:dyDescent="0.25">
      <c r="A108" s="243">
        <f t="shared" si="1"/>
        <v>105</v>
      </c>
      <c r="B108" s="245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  <c r="Q108" s="399"/>
      <c r="R108" s="399"/>
      <c r="S108" s="399"/>
      <c r="T108" s="399"/>
      <c r="U108" s="399"/>
      <c r="V108" s="399"/>
      <c r="W108" s="399"/>
      <c r="X108" s="399"/>
      <c r="Y108" s="399"/>
      <c r="Z108" s="399"/>
      <c r="AA108" s="399"/>
      <c r="AB108" s="399"/>
      <c r="AC108" s="399"/>
      <c r="AD108" s="399"/>
      <c r="AE108" s="399"/>
    </row>
    <row r="109" spans="1:31" s="22" customFormat="1" ht="18" x14ac:dyDescent="0.25">
      <c r="A109" s="243">
        <f t="shared" si="1"/>
        <v>106</v>
      </c>
      <c r="B109" s="245"/>
      <c r="C109" s="399"/>
      <c r="D109" s="399"/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399"/>
      <c r="P109" s="399"/>
      <c r="Q109" s="399"/>
      <c r="R109" s="399"/>
      <c r="S109" s="399"/>
      <c r="T109" s="399"/>
      <c r="U109" s="399"/>
      <c r="V109" s="399"/>
      <c r="W109" s="399"/>
      <c r="X109" s="399"/>
      <c r="Y109" s="399"/>
      <c r="Z109" s="399"/>
      <c r="AA109" s="399"/>
      <c r="AB109" s="399"/>
      <c r="AC109" s="399"/>
      <c r="AD109" s="399"/>
      <c r="AE109" s="399"/>
    </row>
    <row r="110" spans="1:31" s="22" customFormat="1" ht="18" x14ac:dyDescent="0.25">
      <c r="A110" s="243">
        <f t="shared" si="1"/>
        <v>107</v>
      </c>
      <c r="B110" s="245"/>
      <c r="C110" s="399"/>
      <c r="D110" s="399"/>
      <c r="E110" s="399"/>
      <c r="F110" s="399"/>
      <c r="G110" s="399"/>
      <c r="H110" s="399"/>
      <c r="I110" s="399"/>
      <c r="J110" s="399"/>
      <c r="K110" s="399"/>
      <c r="L110" s="399"/>
      <c r="M110" s="399"/>
      <c r="N110" s="399"/>
      <c r="O110" s="399"/>
      <c r="P110" s="399"/>
      <c r="Q110" s="399"/>
      <c r="R110" s="399"/>
      <c r="S110" s="399"/>
      <c r="T110" s="399"/>
      <c r="U110" s="399"/>
      <c r="V110" s="399"/>
      <c r="W110" s="399"/>
      <c r="X110" s="399"/>
      <c r="Y110" s="399"/>
      <c r="Z110" s="399"/>
      <c r="AA110" s="399"/>
      <c r="AB110" s="399"/>
      <c r="AC110" s="399"/>
      <c r="AD110" s="399"/>
      <c r="AE110" s="399"/>
    </row>
    <row r="111" spans="1:31" s="22" customFormat="1" ht="18" x14ac:dyDescent="0.25">
      <c r="A111" s="243">
        <f t="shared" si="1"/>
        <v>108</v>
      </c>
      <c r="B111" s="245"/>
      <c r="C111" s="399"/>
      <c r="D111" s="399"/>
      <c r="E111" s="399"/>
      <c r="F111" s="399"/>
      <c r="G111" s="399"/>
      <c r="H111" s="399"/>
      <c r="I111" s="399"/>
      <c r="J111" s="399"/>
      <c r="K111" s="399"/>
      <c r="L111" s="399"/>
      <c r="M111" s="399"/>
      <c r="N111" s="399"/>
      <c r="O111" s="399"/>
      <c r="P111" s="399"/>
      <c r="Q111" s="399"/>
      <c r="R111" s="399"/>
      <c r="S111" s="399"/>
      <c r="T111" s="399"/>
      <c r="U111" s="399"/>
      <c r="V111" s="399"/>
      <c r="W111" s="399"/>
      <c r="X111" s="399"/>
      <c r="Y111" s="399"/>
      <c r="Z111" s="399"/>
      <c r="AA111" s="399"/>
      <c r="AB111" s="399"/>
      <c r="AC111" s="399"/>
      <c r="AD111" s="399"/>
      <c r="AE111" s="399"/>
    </row>
    <row r="112" spans="1:31" s="22" customFormat="1" ht="18" x14ac:dyDescent="0.25">
      <c r="A112" s="243">
        <f t="shared" si="1"/>
        <v>109</v>
      </c>
      <c r="B112" s="245"/>
      <c r="C112" s="399"/>
      <c r="D112" s="399"/>
      <c r="E112" s="399"/>
      <c r="F112" s="399"/>
      <c r="G112" s="399"/>
      <c r="H112" s="399"/>
      <c r="I112" s="399"/>
      <c r="J112" s="399"/>
      <c r="K112" s="399"/>
      <c r="L112" s="399"/>
      <c r="M112" s="399"/>
      <c r="N112" s="399"/>
      <c r="O112" s="399"/>
      <c r="P112" s="399"/>
      <c r="Q112" s="399"/>
      <c r="R112" s="399"/>
      <c r="S112" s="399"/>
      <c r="T112" s="399"/>
      <c r="U112" s="399"/>
      <c r="V112" s="399"/>
      <c r="W112" s="399"/>
      <c r="X112" s="399"/>
      <c r="Y112" s="399"/>
      <c r="Z112" s="399"/>
      <c r="AA112" s="399"/>
      <c r="AB112" s="399"/>
      <c r="AC112" s="399"/>
      <c r="AD112" s="399"/>
      <c r="AE112" s="399"/>
    </row>
    <row r="113" spans="1:31" s="22" customFormat="1" ht="18" x14ac:dyDescent="0.25">
      <c r="A113" s="243">
        <f t="shared" si="1"/>
        <v>110</v>
      </c>
      <c r="B113" s="245"/>
      <c r="C113" s="399"/>
      <c r="D113" s="399"/>
      <c r="E113" s="399"/>
      <c r="F113" s="399"/>
      <c r="G113" s="399"/>
      <c r="H113" s="399"/>
      <c r="I113" s="399"/>
      <c r="J113" s="399"/>
      <c r="K113" s="399"/>
      <c r="L113" s="399"/>
      <c r="M113" s="399"/>
      <c r="N113" s="399"/>
      <c r="O113" s="399"/>
      <c r="P113" s="399"/>
      <c r="Q113" s="399"/>
      <c r="R113" s="399"/>
      <c r="S113" s="399"/>
      <c r="T113" s="399"/>
      <c r="U113" s="399"/>
      <c r="V113" s="399"/>
      <c r="W113" s="399"/>
      <c r="X113" s="399"/>
      <c r="Y113" s="399"/>
      <c r="Z113" s="399"/>
      <c r="AA113" s="399"/>
      <c r="AB113" s="399"/>
      <c r="AC113" s="399"/>
      <c r="AD113" s="399"/>
      <c r="AE113" s="399"/>
    </row>
    <row r="114" spans="1:31" s="22" customFormat="1" ht="18" x14ac:dyDescent="0.25">
      <c r="A114" s="243">
        <f t="shared" si="1"/>
        <v>111</v>
      </c>
      <c r="B114" s="245"/>
      <c r="C114" s="399"/>
      <c r="D114" s="399"/>
      <c r="E114" s="399"/>
      <c r="F114" s="399"/>
      <c r="G114" s="399"/>
      <c r="H114" s="399"/>
      <c r="I114" s="399"/>
      <c r="J114" s="399"/>
      <c r="K114" s="399"/>
      <c r="L114" s="399"/>
      <c r="M114" s="399"/>
      <c r="N114" s="399"/>
      <c r="O114" s="399"/>
      <c r="P114" s="399"/>
      <c r="Q114" s="399"/>
      <c r="R114" s="399"/>
      <c r="S114" s="399"/>
      <c r="T114" s="399"/>
      <c r="U114" s="399"/>
      <c r="V114" s="399"/>
      <c r="W114" s="399"/>
      <c r="X114" s="399"/>
      <c r="Y114" s="399"/>
      <c r="Z114" s="399"/>
      <c r="AA114" s="399"/>
      <c r="AB114" s="399"/>
      <c r="AC114" s="399"/>
      <c r="AD114" s="399"/>
      <c r="AE114" s="399"/>
    </row>
    <row r="115" spans="1:31" s="22" customFormat="1" ht="18" x14ac:dyDescent="0.25">
      <c r="A115" s="243">
        <f t="shared" si="1"/>
        <v>112</v>
      </c>
      <c r="B115" s="245"/>
      <c r="C115" s="399"/>
      <c r="D115" s="399"/>
      <c r="E115" s="399"/>
      <c r="F115" s="399"/>
      <c r="G115" s="399"/>
      <c r="H115" s="399"/>
      <c r="I115" s="399"/>
      <c r="J115" s="399"/>
      <c r="K115" s="399"/>
      <c r="L115" s="399"/>
      <c r="M115" s="399"/>
      <c r="N115" s="399"/>
      <c r="O115" s="399"/>
      <c r="P115" s="399"/>
      <c r="Q115" s="399"/>
      <c r="R115" s="399"/>
      <c r="S115" s="399"/>
      <c r="T115" s="399"/>
      <c r="U115" s="399"/>
      <c r="V115" s="399"/>
      <c r="W115" s="399"/>
      <c r="X115" s="399"/>
      <c r="Y115" s="399"/>
      <c r="Z115" s="399"/>
      <c r="AA115" s="399"/>
      <c r="AB115" s="399"/>
      <c r="AC115" s="399"/>
      <c r="AD115" s="399"/>
      <c r="AE115" s="399"/>
    </row>
    <row r="116" spans="1:31" s="22" customFormat="1" ht="18" x14ac:dyDescent="0.25">
      <c r="A116" s="243">
        <f t="shared" si="1"/>
        <v>113</v>
      </c>
      <c r="B116" s="245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  <c r="Q116" s="399"/>
      <c r="R116" s="399"/>
      <c r="S116" s="399"/>
      <c r="T116" s="399"/>
      <c r="U116" s="399"/>
      <c r="V116" s="399"/>
      <c r="W116" s="399"/>
      <c r="X116" s="399"/>
      <c r="Y116" s="399"/>
      <c r="Z116" s="399"/>
      <c r="AA116" s="399"/>
      <c r="AB116" s="399"/>
      <c r="AC116" s="399"/>
      <c r="AD116" s="399"/>
      <c r="AE116" s="399"/>
    </row>
    <row r="117" spans="1:31" s="22" customFormat="1" ht="18" x14ac:dyDescent="0.25">
      <c r="A117" s="243">
        <f t="shared" si="1"/>
        <v>114</v>
      </c>
      <c r="B117" s="245"/>
      <c r="C117" s="399"/>
      <c r="D117" s="399"/>
      <c r="E117" s="399"/>
      <c r="F117" s="399"/>
      <c r="G117" s="399"/>
      <c r="H117" s="399"/>
      <c r="I117" s="399"/>
      <c r="J117" s="399"/>
      <c r="K117" s="399"/>
      <c r="L117" s="399"/>
      <c r="M117" s="399"/>
      <c r="N117" s="399"/>
      <c r="O117" s="399"/>
      <c r="P117" s="399"/>
      <c r="Q117" s="399"/>
      <c r="R117" s="399"/>
      <c r="S117" s="399"/>
      <c r="T117" s="399"/>
      <c r="U117" s="399"/>
      <c r="V117" s="399"/>
      <c r="W117" s="399"/>
      <c r="X117" s="399"/>
      <c r="Y117" s="399"/>
      <c r="Z117" s="399"/>
      <c r="AA117" s="399"/>
      <c r="AB117" s="399"/>
      <c r="AC117" s="399"/>
      <c r="AD117" s="399"/>
      <c r="AE117" s="399"/>
    </row>
    <row r="118" spans="1:31" s="22" customFormat="1" ht="18" x14ac:dyDescent="0.25">
      <c r="A118" s="243">
        <f t="shared" si="1"/>
        <v>115</v>
      </c>
      <c r="B118" s="245"/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N118" s="399"/>
      <c r="O118" s="399"/>
      <c r="P118" s="399"/>
      <c r="Q118" s="399"/>
      <c r="R118" s="399"/>
      <c r="S118" s="399"/>
      <c r="T118" s="399"/>
      <c r="U118" s="399"/>
      <c r="V118" s="399"/>
      <c r="W118" s="399"/>
      <c r="X118" s="399"/>
      <c r="Y118" s="399"/>
      <c r="Z118" s="399"/>
      <c r="AA118" s="399"/>
      <c r="AB118" s="399"/>
      <c r="AC118" s="399"/>
      <c r="AD118" s="399"/>
      <c r="AE118" s="399"/>
    </row>
    <row r="119" spans="1:31" s="22" customFormat="1" ht="18" x14ac:dyDescent="0.25">
      <c r="A119" s="243">
        <f t="shared" si="1"/>
        <v>116</v>
      </c>
      <c r="B119" s="245"/>
      <c r="C119" s="399"/>
      <c r="D119" s="399"/>
      <c r="E119" s="399"/>
      <c r="F119" s="399"/>
      <c r="G119" s="399"/>
      <c r="H119" s="399"/>
      <c r="I119" s="399"/>
      <c r="J119" s="399"/>
      <c r="K119" s="399"/>
      <c r="L119" s="399"/>
      <c r="M119" s="399"/>
      <c r="N119" s="399"/>
      <c r="O119" s="399"/>
      <c r="P119" s="399"/>
      <c r="Q119" s="399"/>
      <c r="R119" s="399"/>
      <c r="S119" s="399"/>
      <c r="T119" s="399"/>
      <c r="U119" s="399"/>
      <c r="V119" s="399"/>
      <c r="W119" s="399"/>
      <c r="X119" s="399"/>
      <c r="Y119" s="399"/>
      <c r="Z119" s="399"/>
      <c r="AA119" s="399"/>
      <c r="AB119" s="399"/>
      <c r="AC119" s="399"/>
      <c r="AD119" s="399"/>
      <c r="AE119" s="399"/>
    </row>
    <row r="120" spans="1:31" s="22" customFormat="1" ht="18" x14ac:dyDescent="0.25">
      <c r="A120" s="243">
        <f t="shared" si="1"/>
        <v>117</v>
      </c>
      <c r="B120" s="245"/>
      <c r="C120" s="399"/>
      <c r="D120" s="399"/>
      <c r="E120" s="399"/>
      <c r="F120" s="399"/>
      <c r="G120" s="399"/>
      <c r="H120" s="399"/>
      <c r="I120" s="399"/>
      <c r="J120" s="399"/>
      <c r="K120" s="399"/>
      <c r="L120" s="399"/>
      <c r="M120" s="399"/>
      <c r="N120" s="399"/>
      <c r="O120" s="399"/>
      <c r="P120" s="399"/>
      <c r="Q120" s="399"/>
      <c r="R120" s="399"/>
      <c r="S120" s="399"/>
      <c r="T120" s="399"/>
      <c r="U120" s="399"/>
      <c r="V120" s="399"/>
      <c r="W120" s="399"/>
      <c r="X120" s="399"/>
      <c r="Y120" s="399"/>
      <c r="Z120" s="399"/>
      <c r="AA120" s="399"/>
      <c r="AB120" s="399"/>
      <c r="AC120" s="399"/>
      <c r="AD120" s="399"/>
      <c r="AE120" s="399"/>
    </row>
    <row r="121" spans="1:31" s="22" customFormat="1" ht="18" x14ac:dyDescent="0.25">
      <c r="A121" s="243">
        <f t="shared" si="1"/>
        <v>118</v>
      </c>
      <c r="B121" s="245"/>
      <c r="C121" s="399"/>
      <c r="D121" s="399"/>
      <c r="E121" s="399"/>
      <c r="F121" s="399"/>
      <c r="G121" s="399"/>
      <c r="H121" s="399"/>
      <c r="I121" s="399"/>
      <c r="J121" s="399"/>
      <c r="K121" s="399"/>
      <c r="L121" s="399"/>
      <c r="M121" s="399"/>
      <c r="N121" s="399"/>
      <c r="O121" s="399"/>
      <c r="P121" s="399"/>
      <c r="Q121" s="399"/>
      <c r="R121" s="399"/>
      <c r="S121" s="399"/>
      <c r="T121" s="399"/>
      <c r="U121" s="399"/>
      <c r="V121" s="399"/>
      <c r="W121" s="399"/>
      <c r="X121" s="399"/>
      <c r="Y121" s="399"/>
      <c r="Z121" s="399"/>
      <c r="AA121" s="399"/>
      <c r="AB121" s="399"/>
      <c r="AC121" s="399"/>
      <c r="AD121" s="399"/>
      <c r="AE121" s="399"/>
    </row>
    <row r="122" spans="1:31" s="22" customFormat="1" ht="18" x14ac:dyDescent="0.25">
      <c r="A122" s="243">
        <f t="shared" si="1"/>
        <v>119</v>
      </c>
      <c r="B122" s="245"/>
      <c r="C122" s="399"/>
      <c r="D122" s="399"/>
      <c r="E122" s="399"/>
      <c r="F122" s="399"/>
      <c r="G122" s="399"/>
      <c r="H122" s="399"/>
      <c r="I122" s="399"/>
      <c r="J122" s="399"/>
      <c r="K122" s="399"/>
      <c r="L122" s="399"/>
      <c r="M122" s="399"/>
      <c r="N122" s="399"/>
      <c r="O122" s="399"/>
      <c r="P122" s="399"/>
      <c r="Q122" s="399"/>
      <c r="R122" s="399"/>
      <c r="S122" s="399"/>
      <c r="T122" s="399"/>
      <c r="U122" s="399"/>
      <c r="V122" s="399"/>
      <c r="W122" s="399"/>
      <c r="X122" s="399"/>
      <c r="Y122" s="399"/>
      <c r="Z122" s="399"/>
      <c r="AA122" s="399"/>
      <c r="AB122" s="399"/>
      <c r="AC122" s="399"/>
      <c r="AD122" s="399"/>
      <c r="AE122" s="399"/>
    </row>
    <row r="123" spans="1:31" s="22" customFormat="1" ht="18" x14ac:dyDescent="0.25">
      <c r="A123" s="243">
        <f t="shared" si="1"/>
        <v>120</v>
      </c>
      <c r="B123" s="245"/>
      <c r="C123" s="399"/>
      <c r="D123" s="399"/>
      <c r="E123" s="399"/>
      <c r="F123" s="399"/>
      <c r="G123" s="399"/>
      <c r="H123" s="399"/>
      <c r="I123" s="399"/>
      <c r="J123" s="399"/>
      <c r="K123" s="399"/>
      <c r="L123" s="399"/>
      <c r="M123" s="399"/>
      <c r="N123" s="399"/>
      <c r="O123" s="399"/>
      <c r="P123" s="399"/>
      <c r="Q123" s="399"/>
      <c r="R123" s="399"/>
      <c r="S123" s="399"/>
      <c r="T123" s="399"/>
      <c r="U123" s="399"/>
      <c r="V123" s="399"/>
      <c r="W123" s="399"/>
      <c r="X123" s="399"/>
      <c r="Y123" s="399"/>
      <c r="Z123" s="399"/>
      <c r="AA123" s="399"/>
      <c r="AB123" s="399"/>
      <c r="AC123" s="399"/>
      <c r="AD123" s="399"/>
      <c r="AE123" s="399"/>
    </row>
    <row r="124" spans="1:31" s="22" customFormat="1" ht="18" x14ac:dyDescent="0.25">
      <c r="A124" s="243">
        <f t="shared" si="1"/>
        <v>121</v>
      </c>
      <c r="B124" s="245"/>
      <c r="C124" s="399"/>
      <c r="D124" s="399"/>
      <c r="E124" s="399"/>
      <c r="F124" s="399"/>
      <c r="G124" s="399"/>
      <c r="H124" s="399"/>
      <c r="I124" s="399"/>
      <c r="J124" s="399"/>
      <c r="K124" s="399"/>
      <c r="L124" s="399"/>
      <c r="M124" s="399"/>
      <c r="N124" s="399"/>
      <c r="O124" s="399"/>
      <c r="P124" s="399"/>
      <c r="Q124" s="399"/>
      <c r="R124" s="399"/>
      <c r="S124" s="399"/>
      <c r="T124" s="399"/>
      <c r="U124" s="399"/>
      <c r="V124" s="399"/>
      <c r="W124" s="399"/>
      <c r="X124" s="399"/>
      <c r="Y124" s="399"/>
      <c r="Z124" s="399"/>
      <c r="AA124" s="399"/>
      <c r="AB124" s="399"/>
      <c r="AC124" s="399"/>
      <c r="AD124" s="399"/>
      <c r="AE124" s="399"/>
    </row>
    <row r="125" spans="1:31" s="22" customFormat="1" ht="18" x14ac:dyDescent="0.25">
      <c r="A125" s="243">
        <f t="shared" si="1"/>
        <v>122</v>
      </c>
      <c r="B125" s="245"/>
      <c r="C125" s="399"/>
      <c r="D125" s="399"/>
      <c r="E125" s="399"/>
      <c r="F125" s="399"/>
      <c r="G125" s="399"/>
      <c r="H125" s="399"/>
      <c r="I125" s="399"/>
      <c r="J125" s="399"/>
      <c r="K125" s="399"/>
      <c r="L125" s="399"/>
      <c r="M125" s="399"/>
      <c r="N125" s="399"/>
      <c r="O125" s="399"/>
      <c r="P125" s="399"/>
      <c r="Q125" s="399"/>
      <c r="R125" s="399"/>
      <c r="S125" s="399"/>
      <c r="T125" s="399"/>
      <c r="U125" s="399"/>
      <c r="V125" s="399"/>
      <c r="W125" s="399"/>
      <c r="X125" s="399"/>
      <c r="Y125" s="399"/>
      <c r="Z125" s="399"/>
      <c r="AA125" s="399"/>
      <c r="AB125" s="399"/>
      <c r="AC125" s="399"/>
      <c r="AD125" s="399"/>
      <c r="AE125" s="399"/>
    </row>
    <row r="126" spans="1:31" s="22" customFormat="1" ht="18" x14ac:dyDescent="0.25">
      <c r="A126" s="243">
        <f t="shared" si="1"/>
        <v>123</v>
      </c>
      <c r="B126" s="245"/>
      <c r="C126" s="399"/>
      <c r="D126" s="399"/>
      <c r="E126" s="399"/>
      <c r="F126" s="399"/>
      <c r="G126" s="399"/>
      <c r="H126" s="399"/>
      <c r="I126" s="399"/>
      <c r="J126" s="399"/>
      <c r="K126" s="399"/>
      <c r="L126" s="399"/>
      <c r="M126" s="399"/>
      <c r="N126" s="399"/>
      <c r="O126" s="399"/>
      <c r="P126" s="399"/>
      <c r="Q126" s="399"/>
      <c r="R126" s="399"/>
      <c r="S126" s="399"/>
      <c r="T126" s="399"/>
      <c r="U126" s="399"/>
      <c r="V126" s="399"/>
      <c r="W126" s="399"/>
      <c r="X126" s="399"/>
      <c r="Y126" s="399"/>
      <c r="Z126" s="399"/>
      <c r="AA126" s="399"/>
      <c r="AB126" s="399"/>
      <c r="AC126" s="399"/>
      <c r="AD126" s="399"/>
      <c r="AE126" s="399"/>
    </row>
    <row r="127" spans="1:31" s="22" customFormat="1" ht="18" x14ac:dyDescent="0.25">
      <c r="A127" s="243">
        <f t="shared" si="1"/>
        <v>124</v>
      </c>
      <c r="B127" s="245"/>
      <c r="C127" s="399"/>
      <c r="D127" s="399"/>
      <c r="E127" s="399"/>
      <c r="F127" s="399"/>
      <c r="G127" s="399"/>
      <c r="H127" s="399"/>
      <c r="I127" s="399"/>
      <c r="J127" s="399"/>
      <c r="K127" s="399"/>
      <c r="L127" s="399"/>
      <c r="M127" s="399"/>
      <c r="N127" s="399"/>
      <c r="O127" s="399"/>
      <c r="P127" s="399"/>
      <c r="Q127" s="399"/>
      <c r="R127" s="399"/>
      <c r="S127" s="399"/>
      <c r="T127" s="399"/>
      <c r="U127" s="399"/>
      <c r="V127" s="399"/>
      <c r="W127" s="399"/>
      <c r="X127" s="399"/>
      <c r="Y127" s="399"/>
      <c r="Z127" s="399"/>
      <c r="AA127" s="399"/>
      <c r="AB127" s="399"/>
      <c r="AC127" s="399"/>
      <c r="AD127" s="399"/>
      <c r="AE127" s="399"/>
    </row>
    <row r="128" spans="1:31" s="22" customFormat="1" ht="18" x14ac:dyDescent="0.25">
      <c r="A128" s="243">
        <f t="shared" si="1"/>
        <v>125</v>
      </c>
      <c r="B128" s="245"/>
      <c r="C128" s="399"/>
      <c r="D128" s="399"/>
      <c r="E128" s="399"/>
      <c r="F128" s="399"/>
      <c r="G128" s="399"/>
      <c r="H128" s="399"/>
      <c r="I128" s="399"/>
      <c r="J128" s="399"/>
      <c r="K128" s="399"/>
      <c r="L128" s="399"/>
      <c r="M128" s="399"/>
      <c r="N128" s="399"/>
      <c r="O128" s="399"/>
      <c r="P128" s="399"/>
      <c r="Q128" s="399"/>
      <c r="R128" s="399"/>
      <c r="S128" s="399"/>
      <c r="T128" s="399"/>
      <c r="U128" s="399"/>
      <c r="V128" s="399"/>
      <c r="W128" s="399"/>
      <c r="X128" s="399"/>
      <c r="Y128" s="399"/>
      <c r="Z128" s="399"/>
      <c r="AA128" s="399"/>
      <c r="AB128" s="399"/>
      <c r="AC128" s="399"/>
      <c r="AD128" s="399"/>
      <c r="AE128" s="399"/>
    </row>
    <row r="129" spans="1:31" s="22" customFormat="1" ht="18" x14ac:dyDescent="0.25">
      <c r="A129" s="243">
        <f t="shared" si="1"/>
        <v>126</v>
      </c>
      <c r="B129" s="245"/>
      <c r="C129" s="399"/>
      <c r="D129" s="399"/>
      <c r="E129" s="399"/>
      <c r="F129" s="399"/>
      <c r="G129" s="399"/>
      <c r="H129" s="399"/>
      <c r="I129" s="399"/>
      <c r="J129" s="399"/>
      <c r="K129" s="399"/>
      <c r="L129" s="399"/>
      <c r="M129" s="399"/>
      <c r="N129" s="399"/>
      <c r="O129" s="399"/>
      <c r="P129" s="399"/>
      <c r="Q129" s="399"/>
      <c r="R129" s="399"/>
      <c r="S129" s="399"/>
      <c r="T129" s="399"/>
      <c r="U129" s="399"/>
      <c r="V129" s="399"/>
      <c r="W129" s="399"/>
      <c r="X129" s="399"/>
      <c r="Y129" s="399"/>
      <c r="Z129" s="399"/>
      <c r="AA129" s="399"/>
      <c r="AB129" s="399"/>
      <c r="AC129" s="399"/>
      <c r="AD129" s="399"/>
      <c r="AE129" s="399"/>
    </row>
    <row r="130" spans="1:31" s="22" customFormat="1" ht="18" x14ac:dyDescent="0.25">
      <c r="A130" s="243">
        <f t="shared" si="1"/>
        <v>127</v>
      </c>
      <c r="B130" s="245"/>
      <c r="C130" s="399"/>
      <c r="D130" s="399"/>
      <c r="E130" s="399"/>
      <c r="F130" s="399"/>
      <c r="G130" s="399"/>
      <c r="H130" s="399"/>
      <c r="I130" s="399"/>
      <c r="J130" s="399"/>
      <c r="K130" s="399"/>
      <c r="L130" s="399"/>
      <c r="M130" s="399"/>
      <c r="N130" s="399"/>
      <c r="O130" s="399"/>
      <c r="P130" s="399"/>
      <c r="Q130" s="399"/>
      <c r="R130" s="399"/>
      <c r="S130" s="399"/>
      <c r="T130" s="399"/>
      <c r="U130" s="399"/>
      <c r="V130" s="399"/>
      <c r="W130" s="399"/>
      <c r="X130" s="399"/>
      <c r="Y130" s="399"/>
      <c r="Z130" s="399"/>
      <c r="AA130" s="399"/>
      <c r="AB130" s="399"/>
      <c r="AC130" s="399"/>
      <c r="AD130" s="399"/>
      <c r="AE130" s="399"/>
    </row>
    <row r="131" spans="1:31" s="22" customFormat="1" ht="18" x14ac:dyDescent="0.25">
      <c r="A131" s="243">
        <f t="shared" si="1"/>
        <v>128</v>
      </c>
      <c r="B131" s="245"/>
      <c r="C131" s="399"/>
      <c r="D131" s="399"/>
      <c r="E131" s="399"/>
      <c r="F131" s="399"/>
      <c r="G131" s="399"/>
      <c r="H131" s="399"/>
      <c r="I131" s="399"/>
      <c r="J131" s="399"/>
      <c r="K131" s="399"/>
      <c r="L131" s="399"/>
      <c r="M131" s="399"/>
      <c r="N131" s="399"/>
      <c r="O131" s="399"/>
      <c r="P131" s="399"/>
      <c r="Q131" s="399"/>
      <c r="R131" s="399"/>
      <c r="S131" s="399"/>
      <c r="T131" s="399"/>
      <c r="U131" s="399"/>
      <c r="V131" s="399"/>
      <c r="W131" s="399"/>
      <c r="X131" s="399"/>
      <c r="Y131" s="399"/>
      <c r="Z131" s="399"/>
      <c r="AA131" s="399"/>
      <c r="AB131" s="399"/>
      <c r="AC131" s="399"/>
      <c r="AD131" s="399"/>
      <c r="AE131" s="399"/>
    </row>
    <row r="132" spans="1:31" s="22" customFormat="1" ht="18" x14ac:dyDescent="0.25">
      <c r="A132" s="243">
        <f t="shared" si="1"/>
        <v>129</v>
      </c>
      <c r="B132" s="245"/>
      <c r="C132" s="399"/>
      <c r="D132" s="399"/>
      <c r="E132" s="399"/>
      <c r="F132" s="399"/>
      <c r="G132" s="399"/>
      <c r="H132" s="399"/>
      <c r="I132" s="399"/>
      <c r="J132" s="399"/>
      <c r="K132" s="399"/>
      <c r="L132" s="399"/>
      <c r="M132" s="399"/>
      <c r="N132" s="399"/>
      <c r="O132" s="399"/>
      <c r="P132" s="399"/>
      <c r="Q132" s="399"/>
      <c r="R132" s="399"/>
      <c r="S132" s="399"/>
      <c r="T132" s="399"/>
      <c r="U132" s="399"/>
      <c r="V132" s="399"/>
      <c r="W132" s="399"/>
      <c r="X132" s="399"/>
      <c r="Y132" s="399"/>
      <c r="Z132" s="399"/>
      <c r="AA132" s="399"/>
      <c r="AB132" s="399"/>
      <c r="AC132" s="399"/>
      <c r="AD132" s="399"/>
      <c r="AE132" s="399"/>
    </row>
    <row r="133" spans="1:31" s="22" customFormat="1" ht="18" x14ac:dyDescent="0.25">
      <c r="A133" s="243">
        <f t="shared" si="1"/>
        <v>130</v>
      </c>
      <c r="B133" s="245"/>
      <c r="C133" s="399"/>
      <c r="D133" s="399"/>
      <c r="E133" s="399"/>
      <c r="F133" s="399"/>
      <c r="G133" s="399"/>
      <c r="H133" s="399"/>
      <c r="I133" s="399"/>
      <c r="J133" s="399"/>
      <c r="K133" s="399"/>
      <c r="L133" s="399"/>
      <c r="M133" s="399"/>
      <c r="N133" s="399"/>
      <c r="O133" s="399"/>
      <c r="P133" s="399"/>
      <c r="Q133" s="399"/>
      <c r="R133" s="399"/>
      <c r="S133" s="399"/>
      <c r="T133" s="399"/>
      <c r="U133" s="399"/>
      <c r="V133" s="399"/>
      <c r="W133" s="399"/>
      <c r="X133" s="399"/>
      <c r="Y133" s="399"/>
      <c r="Z133" s="399"/>
      <c r="AA133" s="399"/>
      <c r="AB133" s="399"/>
      <c r="AC133" s="399"/>
      <c r="AD133" s="399"/>
      <c r="AE133" s="399"/>
    </row>
    <row r="134" spans="1:31" s="22" customFormat="1" ht="18" x14ac:dyDescent="0.25">
      <c r="A134" s="243">
        <f t="shared" ref="A134:A153" si="2">A133+1</f>
        <v>131</v>
      </c>
      <c r="B134" s="245"/>
      <c r="C134" s="399"/>
      <c r="D134" s="399"/>
      <c r="E134" s="399"/>
      <c r="F134" s="399"/>
      <c r="G134" s="399"/>
      <c r="H134" s="399"/>
      <c r="I134" s="399"/>
      <c r="J134" s="399"/>
      <c r="K134" s="399"/>
      <c r="L134" s="399"/>
      <c r="M134" s="399"/>
      <c r="N134" s="399"/>
      <c r="O134" s="399"/>
      <c r="P134" s="399"/>
      <c r="Q134" s="399"/>
      <c r="R134" s="399"/>
      <c r="S134" s="399"/>
      <c r="T134" s="399"/>
      <c r="U134" s="399"/>
      <c r="V134" s="399"/>
      <c r="W134" s="399"/>
      <c r="X134" s="399"/>
      <c r="Y134" s="399"/>
      <c r="Z134" s="399"/>
      <c r="AA134" s="399"/>
      <c r="AB134" s="399"/>
      <c r="AC134" s="399"/>
      <c r="AD134" s="399"/>
      <c r="AE134" s="399"/>
    </row>
    <row r="135" spans="1:31" s="22" customFormat="1" ht="18" x14ac:dyDescent="0.25">
      <c r="A135" s="243">
        <f t="shared" si="2"/>
        <v>132</v>
      </c>
      <c r="B135" s="245"/>
      <c r="C135" s="399"/>
      <c r="D135" s="399"/>
      <c r="E135" s="399"/>
      <c r="F135" s="399"/>
      <c r="G135" s="399"/>
      <c r="H135" s="399"/>
      <c r="I135" s="399"/>
      <c r="J135" s="399"/>
      <c r="K135" s="399"/>
      <c r="L135" s="399"/>
      <c r="M135" s="399"/>
      <c r="N135" s="399"/>
      <c r="O135" s="399"/>
      <c r="P135" s="399"/>
      <c r="Q135" s="399"/>
      <c r="R135" s="399"/>
      <c r="S135" s="399"/>
      <c r="T135" s="399"/>
      <c r="U135" s="399"/>
      <c r="V135" s="399"/>
      <c r="W135" s="399"/>
      <c r="X135" s="399"/>
      <c r="Y135" s="399"/>
      <c r="Z135" s="399"/>
      <c r="AA135" s="399"/>
      <c r="AB135" s="399"/>
      <c r="AC135" s="399"/>
      <c r="AD135" s="399"/>
      <c r="AE135" s="399"/>
    </row>
    <row r="136" spans="1:31" s="22" customFormat="1" ht="18" x14ac:dyDescent="0.25">
      <c r="A136" s="243">
        <f t="shared" si="2"/>
        <v>133</v>
      </c>
      <c r="B136" s="245"/>
      <c r="C136" s="399"/>
      <c r="D136" s="399"/>
      <c r="E136" s="399"/>
      <c r="F136" s="399"/>
      <c r="G136" s="399"/>
      <c r="H136" s="399"/>
      <c r="I136" s="399"/>
      <c r="J136" s="399"/>
      <c r="K136" s="399"/>
      <c r="L136" s="399"/>
      <c r="M136" s="399"/>
      <c r="N136" s="399"/>
      <c r="O136" s="399"/>
      <c r="P136" s="399"/>
      <c r="Q136" s="399"/>
      <c r="R136" s="399"/>
      <c r="S136" s="399"/>
      <c r="T136" s="399"/>
      <c r="U136" s="399"/>
      <c r="V136" s="399"/>
      <c r="W136" s="399"/>
      <c r="X136" s="399"/>
      <c r="Y136" s="399"/>
      <c r="Z136" s="399"/>
      <c r="AA136" s="399"/>
      <c r="AB136" s="399"/>
      <c r="AC136" s="399"/>
      <c r="AD136" s="399"/>
      <c r="AE136" s="399"/>
    </row>
    <row r="137" spans="1:31" s="22" customFormat="1" ht="18" x14ac:dyDescent="0.25">
      <c r="A137" s="243">
        <f t="shared" si="2"/>
        <v>134</v>
      </c>
      <c r="B137" s="245"/>
      <c r="C137" s="399"/>
      <c r="D137" s="399"/>
      <c r="E137" s="399"/>
      <c r="F137" s="399"/>
      <c r="G137" s="399"/>
      <c r="H137" s="399"/>
      <c r="I137" s="399"/>
      <c r="J137" s="399"/>
      <c r="K137" s="399"/>
      <c r="L137" s="399"/>
      <c r="M137" s="399"/>
      <c r="N137" s="399"/>
      <c r="O137" s="399"/>
      <c r="P137" s="399"/>
      <c r="Q137" s="399"/>
      <c r="R137" s="399"/>
      <c r="S137" s="399"/>
      <c r="T137" s="399"/>
      <c r="U137" s="399"/>
      <c r="V137" s="399"/>
      <c r="W137" s="399"/>
      <c r="X137" s="399"/>
      <c r="Y137" s="399"/>
      <c r="Z137" s="399"/>
      <c r="AA137" s="399"/>
      <c r="AB137" s="399"/>
      <c r="AC137" s="399"/>
      <c r="AD137" s="399"/>
      <c r="AE137" s="399"/>
    </row>
    <row r="138" spans="1:31" s="22" customFormat="1" ht="18" x14ac:dyDescent="0.25">
      <c r="A138" s="243">
        <f t="shared" si="2"/>
        <v>135</v>
      </c>
      <c r="B138" s="245"/>
      <c r="C138" s="399"/>
      <c r="D138" s="399"/>
      <c r="E138" s="399"/>
      <c r="F138" s="399"/>
      <c r="G138" s="399"/>
      <c r="H138" s="399"/>
      <c r="I138" s="399"/>
      <c r="J138" s="399"/>
      <c r="K138" s="399"/>
      <c r="L138" s="399"/>
      <c r="M138" s="399"/>
      <c r="N138" s="399"/>
      <c r="O138" s="399"/>
      <c r="P138" s="399"/>
      <c r="Q138" s="399"/>
      <c r="R138" s="399"/>
      <c r="S138" s="399"/>
      <c r="T138" s="399"/>
      <c r="U138" s="399"/>
      <c r="V138" s="399"/>
      <c r="W138" s="399"/>
      <c r="X138" s="399"/>
      <c r="Y138" s="399"/>
      <c r="Z138" s="399"/>
      <c r="AA138" s="399"/>
      <c r="AB138" s="399"/>
      <c r="AC138" s="399"/>
      <c r="AD138" s="399"/>
      <c r="AE138" s="399"/>
    </row>
    <row r="139" spans="1:31" s="22" customFormat="1" ht="18" x14ac:dyDescent="0.25">
      <c r="A139" s="243">
        <f t="shared" si="2"/>
        <v>136</v>
      </c>
      <c r="B139" s="245"/>
      <c r="C139" s="399"/>
      <c r="D139" s="399"/>
      <c r="E139" s="399"/>
      <c r="F139" s="399"/>
      <c r="G139" s="399"/>
      <c r="H139" s="399"/>
      <c r="I139" s="399"/>
      <c r="J139" s="399"/>
      <c r="K139" s="399"/>
      <c r="L139" s="399"/>
      <c r="M139" s="399"/>
      <c r="N139" s="399"/>
      <c r="O139" s="399"/>
      <c r="P139" s="399"/>
      <c r="Q139" s="399"/>
      <c r="R139" s="399"/>
      <c r="S139" s="399"/>
      <c r="T139" s="399"/>
      <c r="U139" s="399"/>
      <c r="V139" s="399"/>
      <c r="W139" s="399"/>
      <c r="X139" s="399"/>
      <c r="Y139" s="399"/>
      <c r="Z139" s="399"/>
      <c r="AA139" s="399"/>
      <c r="AB139" s="399"/>
      <c r="AC139" s="399"/>
      <c r="AD139" s="399"/>
      <c r="AE139" s="399"/>
    </row>
    <row r="140" spans="1:31" s="22" customFormat="1" ht="18" x14ac:dyDescent="0.25">
      <c r="A140" s="243">
        <f t="shared" si="2"/>
        <v>137</v>
      </c>
      <c r="B140" s="245"/>
      <c r="C140" s="399"/>
      <c r="D140" s="399"/>
      <c r="E140" s="399"/>
      <c r="F140" s="399"/>
      <c r="G140" s="399"/>
      <c r="H140" s="399"/>
      <c r="I140" s="399"/>
      <c r="J140" s="399"/>
      <c r="K140" s="399"/>
      <c r="L140" s="399"/>
      <c r="M140" s="399"/>
      <c r="N140" s="399"/>
      <c r="O140" s="399"/>
      <c r="P140" s="399"/>
      <c r="Q140" s="399"/>
      <c r="R140" s="399"/>
      <c r="S140" s="399"/>
      <c r="T140" s="399"/>
      <c r="U140" s="399"/>
      <c r="V140" s="399"/>
      <c r="W140" s="399"/>
      <c r="X140" s="399"/>
      <c r="Y140" s="399"/>
      <c r="Z140" s="399"/>
      <c r="AA140" s="399"/>
      <c r="AB140" s="399"/>
      <c r="AC140" s="399"/>
      <c r="AD140" s="399"/>
      <c r="AE140" s="399"/>
    </row>
    <row r="141" spans="1:31" s="22" customFormat="1" ht="18" x14ac:dyDescent="0.25">
      <c r="A141" s="243">
        <f t="shared" si="2"/>
        <v>138</v>
      </c>
      <c r="B141" s="245"/>
      <c r="C141" s="399"/>
      <c r="D141" s="399"/>
      <c r="E141" s="399"/>
      <c r="F141" s="399"/>
      <c r="G141" s="399"/>
      <c r="H141" s="399"/>
      <c r="I141" s="399"/>
      <c r="J141" s="399"/>
      <c r="K141" s="399"/>
      <c r="L141" s="399"/>
      <c r="M141" s="399"/>
      <c r="N141" s="399"/>
      <c r="O141" s="399"/>
      <c r="P141" s="399"/>
      <c r="Q141" s="399"/>
      <c r="R141" s="399"/>
      <c r="S141" s="399"/>
      <c r="T141" s="399"/>
      <c r="U141" s="399"/>
      <c r="V141" s="399"/>
      <c r="W141" s="399"/>
      <c r="X141" s="399"/>
      <c r="Y141" s="399"/>
      <c r="Z141" s="399"/>
      <c r="AA141" s="399"/>
      <c r="AB141" s="399"/>
      <c r="AC141" s="399"/>
      <c r="AD141" s="399"/>
      <c r="AE141" s="399"/>
    </row>
    <row r="142" spans="1:31" s="22" customFormat="1" ht="18" x14ac:dyDescent="0.25">
      <c r="A142" s="243">
        <f t="shared" si="2"/>
        <v>139</v>
      </c>
      <c r="B142" s="245"/>
      <c r="C142" s="399"/>
      <c r="D142" s="399"/>
      <c r="E142" s="399"/>
      <c r="F142" s="399"/>
      <c r="G142" s="399"/>
      <c r="H142" s="399"/>
      <c r="I142" s="399"/>
      <c r="J142" s="399"/>
      <c r="K142" s="399"/>
      <c r="L142" s="399"/>
      <c r="M142" s="399"/>
      <c r="N142" s="399"/>
      <c r="O142" s="399"/>
      <c r="P142" s="399"/>
      <c r="Q142" s="399"/>
      <c r="R142" s="399"/>
      <c r="S142" s="399"/>
      <c r="T142" s="399"/>
      <c r="U142" s="399"/>
      <c r="V142" s="399"/>
      <c r="W142" s="399"/>
      <c r="X142" s="399"/>
      <c r="Y142" s="399"/>
      <c r="Z142" s="399"/>
      <c r="AA142" s="399"/>
      <c r="AB142" s="399"/>
      <c r="AC142" s="399"/>
      <c r="AD142" s="399"/>
      <c r="AE142" s="399"/>
    </row>
    <row r="143" spans="1:31" s="22" customFormat="1" ht="18" x14ac:dyDescent="0.25">
      <c r="A143" s="243">
        <f t="shared" si="2"/>
        <v>140</v>
      </c>
      <c r="B143" s="245"/>
      <c r="C143" s="399"/>
      <c r="D143" s="399"/>
      <c r="E143" s="399"/>
      <c r="F143" s="399"/>
      <c r="G143" s="399"/>
      <c r="H143" s="399"/>
      <c r="I143" s="399"/>
      <c r="J143" s="399"/>
      <c r="K143" s="399"/>
      <c r="L143" s="399"/>
      <c r="M143" s="399"/>
      <c r="N143" s="399"/>
      <c r="O143" s="399"/>
      <c r="P143" s="399"/>
      <c r="Q143" s="399"/>
      <c r="R143" s="399"/>
      <c r="S143" s="399"/>
      <c r="T143" s="399"/>
      <c r="U143" s="399"/>
      <c r="V143" s="399"/>
      <c r="W143" s="399"/>
      <c r="X143" s="399"/>
      <c r="Y143" s="399"/>
      <c r="Z143" s="399"/>
      <c r="AA143" s="399"/>
      <c r="AB143" s="399"/>
      <c r="AC143" s="399"/>
      <c r="AD143" s="399"/>
      <c r="AE143" s="399"/>
    </row>
    <row r="144" spans="1:31" s="22" customFormat="1" ht="18" x14ac:dyDescent="0.25">
      <c r="A144" s="243">
        <f t="shared" si="2"/>
        <v>141</v>
      </c>
      <c r="B144" s="245"/>
      <c r="C144" s="399"/>
      <c r="D144" s="399"/>
      <c r="E144" s="399"/>
      <c r="F144" s="399"/>
      <c r="G144" s="399"/>
      <c r="H144" s="399"/>
      <c r="I144" s="399"/>
      <c r="J144" s="399"/>
      <c r="K144" s="399"/>
      <c r="L144" s="399"/>
      <c r="M144" s="399"/>
      <c r="N144" s="399"/>
      <c r="O144" s="399"/>
      <c r="P144" s="399"/>
      <c r="Q144" s="399"/>
      <c r="R144" s="399"/>
      <c r="S144" s="399"/>
      <c r="T144" s="399"/>
      <c r="U144" s="399"/>
      <c r="V144" s="399"/>
      <c r="W144" s="399"/>
      <c r="X144" s="399"/>
      <c r="Y144" s="399"/>
      <c r="Z144" s="399"/>
      <c r="AA144" s="399"/>
      <c r="AB144" s="399"/>
      <c r="AC144" s="399"/>
      <c r="AD144" s="399"/>
      <c r="AE144" s="399"/>
    </row>
    <row r="145" spans="1:31" s="22" customFormat="1" ht="18" x14ac:dyDescent="0.25">
      <c r="A145" s="243">
        <f t="shared" si="2"/>
        <v>142</v>
      </c>
      <c r="B145" s="245"/>
      <c r="C145" s="399"/>
      <c r="D145" s="399"/>
      <c r="E145" s="399"/>
      <c r="F145" s="399"/>
      <c r="G145" s="399"/>
      <c r="H145" s="399"/>
      <c r="I145" s="399"/>
      <c r="J145" s="399"/>
      <c r="K145" s="399"/>
      <c r="L145" s="399"/>
      <c r="M145" s="399"/>
      <c r="N145" s="399"/>
      <c r="O145" s="399"/>
      <c r="P145" s="399"/>
      <c r="Q145" s="399"/>
      <c r="R145" s="399"/>
      <c r="S145" s="399"/>
      <c r="T145" s="399"/>
      <c r="U145" s="399"/>
      <c r="V145" s="399"/>
      <c r="W145" s="399"/>
      <c r="X145" s="399"/>
      <c r="Y145" s="399"/>
      <c r="Z145" s="399"/>
      <c r="AA145" s="399"/>
      <c r="AB145" s="399"/>
      <c r="AC145" s="399"/>
      <c r="AD145" s="399"/>
      <c r="AE145" s="399"/>
    </row>
    <row r="146" spans="1:31" s="22" customFormat="1" ht="18" x14ac:dyDescent="0.25">
      <c r="A146" s="243">
        <f t="shared" si="2"/>
        <v>143</v>
      </c>
      <c r="B146" s="245"/>
      <c r="C146" s="399"/>
      <c r="D146" s="399"/>
      <c r="E146" s="399"/>
      <c r="F146" s="399"/>
      <c r="G146" s="399"/>
      <c r="H146" s="399"/>
      <c r="I146" s="399"/>
      <c r="J146" s="399"/>
      <c r="K146" s="399"/>
      <c r="L146" s="399"/>
      <c r="M146" s="399"/>
      <c r="N146" s="399"/>
      <c r="O146" s="399"/>
      <c r="P146" s="399"/>
      <c r="Q146" s="399"/>
      <c r="R146" s="399"/>
      <c r="S146" s="399"/>
      <c r="T146" s="399"/>
      <c r="U146" s="399"/>
      <c r="V146" s="399"/>
      <c r="W146" s="399"/>
      <c r="X146" s="399"/>
      <c r="Y146" s="399"/>
      <c r="Z146" s="399"/>
      <c r="AA146" s="399"/>
      <c r="AB146" s="399"/>
      <c r="AC146" s="399"/>
      <c r="AD146" s="399"/>
      <c r="AE146" s="399"/>
    </row>
    <row r="147" spans="1:31" s="22" customFormat="1" ht="18" x14ac:dyDescent="0.25">
      <c r="A147" s="243">
        <f t="shared" si="2"/>
        <v>144</v>
      </c>
      <c r="B147" s="245"/>
      <c r="C147" s="399"/>
      <c r="D147" s="399"/>
      <c r="E147" s="399"/>
      <c r="F147" s="399"/>
      <c r="G147" s="399"/>
      <c r="H147" s="399"/>
      <c r="I147" s="399"/>
      <c r="J147" s="399"/>
      <c r="K147" s="399"/>
      <c r="L147" s="399"/>
      <c r="M147" s="399"/>
      <c r="N147" s="399"/>
      <c r="O147" s="399"/>
      <c r="P147" s="399"/>
      <c r="Q147" s="399"/>
      <c r="R147" s="399"/>
      <c r="S147" s="399"/>
      <c r="T147" s="399"/>
      <c r="U147" s="399"/>
      <c r="V147" s="399"/>
      <c r="W147" s="399"/>
      <c r="X147" s="399"/>
      <c r="Y147" s="399"/>
      <c r="Z147" s="399"/>
      <c r="AA147" s="399"/>
      <c r="AB147" s="399"/>
      <c r="AC147" s="399"/>
      <c r="AD147" s="399"/>
      <c r="AE147" s="399"/>
    </row>
    <row r="148" spans="1:31" s="22" customFormat="1" ht="18" x14ac:dyDescent="0.25">
      <c r="A148" s="243">
        <f t="shared" si="2"/>
        <v>145</v>
      </c>
      <c r="B148" s="245"/>
      <c r="C148" s="399"/>
      <c r="D148" s="399"/>
      <c r="E148" s="399"/>
      <c r="F148" s="399"/>
      <c r="G148" s="399"/>
      <c r="H148" s="399"/>
      <c r="I148" s="399"/>
      <c r="J148" s="399"/>
      <c r="K148" s="399"/>
      <c r="L148" s="399"/>
      <c r="M148" s="399"/>
      <c r="N148" s="399"/>
      <c r="O148" s="399"/>
      <c r="P148" s="399"/>
      <c r="Q148" s="399"/>
      <c r="R148" s="399"/>
      <c r="S148" s="399"/>
      <c r="T148" s="399"/>
      <c r="U148" s="399"/>
      <c r="V148" s="399"/>
      <c r="W148" s="399"/>
      <c r="X148" s="399"/>
      <c r="Y148" s="399"/>
      <c r="Z148" s="399"/>
      <c r="AA148" s="399"/>
      <c r="AB148" s="399"/>
      <c r="AC148" s="399"/>
      <c r="AD148" s="399"/>
      <c r="AE148" s="399"/>
    </row>
    <row r="149" spans="1:31" s="22" customFormat="1" ht="18" x14ac:dyDescent="0.25">
      <c r="A149" s="243">
        <f t="shared" si="2"/>
        <v>146</v>
      </c>
      <c r="B149" s="245"/>
      <c r="C149" s="399"/>
      <c r="D149" s="399"/>
      <c r="E149" s="399"/>
      <c r="F149" s="399"/>
      <c r="G149" s="399"/>
      <c r="H149" s="399"/>
      <c r="I149" s="399"/>
      <c r="J149" s="399"/>
      <c r="K149" s="399"/>
      <c r="L149" s="399"/>
      <c r="M149" s="399"/>
      <c r="N149" s="399"/>
      <c r="O149" s="399"/>
      <c r="P149" s="399"/>
      <c r="Q149" s="399"/>
      <c r="R149" s="399"/>
      <c r="S149" s="399"/>
      <c r="T149" s="399"/>
      <c r="U149" s="399"/>
      <c r="V149" s="399"/>
      <c r="W149" s="399"/>
      <c r="X149" s="399"/>
      <c r="Y149" s="399"/>
      <c r="Z149" s="399"/>
      <c r="AA149" s="399"/>
      <c r="AB149" s="399"/>
      <c r="AC149" s="399"/>
      <c r="AD149" s="399"/>
      <c r="AE149" s="399"/>
    </row>
    <row r="150" spans="1:31" s="22" customFormat="1" ht="18" x14ac:dyDescent="0.25">
      <c r="A150" s="243">
        <f t="shared" si="2"/>
        <v>147</v>
      </c>
      <c r="B150" s="245"/>
      <c r="C150" s="399"/>
      <c r="D150" s="399"/>
      <c r="E150" s="399"/>
      <c r="F150" s="399"/>
      <c r="G150" s="399"/>
      <c r="H150" s="399"/>
      <c r="I150" s="399"/>
      <c r="J150" s="399"/>
      <c r="K150" s="399"/>
      <c r="L150" s="399"/>
      <c r="M150" s="399"/>
      <c r="N150" s="399"/>
      <c r="O150" s="399"/>
      <c r="P150" s="399"/>
      <c r="Q150" s="399"/>
      <c r="R150" s="399"/>
      <c r="S150" s="399"/>
      <c r="T150" s="399"/>
      <c r="U150" s="399"/>
      <c r="V150" s="399"/>
      <c r="W150" s="399"/>
      <c r="X150" s="399"/>
      <c r="Y150" s="399"/>
      <c r="Z150" s="399"/>
      <c r="AA150" s="399"/>
      <c r="AB150" s="399"/>
      <c r="AC150" s="399"/>
      <c r="AD150" s="399"/>
      <c r="AE150" s="399"/>
    </row>
    <row r="151" spans="1:31" s="22" customFormat="1" ht="18" x14ac:dyDescent="0.25">
      <c r="A151" s="243">
        <f t="shared" si="2"/>
        <v>148</v>
      </c>
      <c r="B151" s="245"/>
      <c r="C151" s="399"/>
      <c r="D151" s="399"/>
      <c r="E151" s="399"/>
      <c r="F151" s="399"/>
      <c r="G151" s="399"/>
      <c r="H151" s="399"/>
      <c r="I151" s="399"/>
      <c r="J151" s="399"/>
      <c r="K151" s="399"/>
      <c r="L151" s="399"/>
      <c r="M151" s="399"/>
      <c r="N151" s="399"/>
      <c r="O151" s="399"/>
      <c r="P151" s="399"/>
      <c r="Q151" s="399"/>
      <c r="R151" s="399"/>
      <c r="S151" s="399"/>
      <c r="T151" s="399"/>
      <c r="U151" s="399"/>
      <c r="V151" s="399"/>
      <c r="W151" s="399"/>
      <c r="X151" s="399"/>
      <c r="Y151" s="399"/>
      <c r="Z151" s="399"/>
      <c r="AA151" s="399"/>
      <c r="AB151" s="399"/>
      <c r="AC151" s="399"/>
      <c r="AD151" s="399"/>
      <c r="AE151" s="399"/>
    </row>
    <row r="152" spans="1:31" s="22" customFormat="1" ht="18" x14ac:dyDescent="0.25">
      <c r="A152" s="243">
        <f t="shared" si="2"/>
        <v>149</v>
      </c>
      <c r="B152" s="245"/>
      <c r="C152" s="399"/>
      <c r="D152" s="399"/>
      <c r="E152" s="399"/>
      <c r="F152" s="399"/>
      <c r="G152" s="399"/>
      <c r="H152" s="399"/>
      <c r="I152" s="399"/>
      <c r="J152" s="399"/>
      <c r="K152" s="399"/>
      <c r="L152" s="399"/>
      <c r="M152" s="399"/>
      <c r="N152" s="399"/>
      <c r="O152" s="399"/>
      <c r="P152" s="399"/>
      <c r="Q152" s="399"/>
      <c r="R152" s="399"/>
      <c r="S152" s="399"/>
      <c r="T152" s="399"/>
      <c r="U152" s="399"/>
      <c r="V152" s="399"/>
      <c r="W152" s="399"/>
      <c r="X152" s="399"/>
      <c r="Y152" s="399"/>
      <c r="Z152" s="399"/>
      <c r="AA152" s="399"/>
      <c r="AB152" s="399"/>
      <c r="AC152" s="399"/>
      <c r="AD152" s="399"/>
      <c r="AE152" s="399"/>
    </row>
    <row r="153" spans="1:31" s="22" customFormat="1" ht="18.75" thickBot="1" x14ac:dyDescent="0.3">
      <c r="A153" s="243">
        <f t="shared" si="2"/>
        <v>150</v>
      </c>
      <c r="B153" s="245"/>
      <c r="C153" s="399"/>
      <c r="D153" s="399"/>
      <c r="E153" s="399"/>
      <c r="F153" s="399"/>
      <c r="G153" s="399"/>
      <c r="H153" s="399"/>
      <c r="I153" s="399"/>
      <c r="J153" s="399"/>
      <c r="K153" s="399"/>
      <c r="L153" s="399"/>
      <c r="M153" s="399"/>
      <c r="N153" s="399"/>
      <c r="O153" s="399"/>
      <c r="P153" s="399"/>
      <c r="Q153" s="399"/>
      <c r="R153" s="399"/>
      <c r="S153" s="399"/>
      <c r="T153" s="399"/>
      <c r="U153" s="399"/>
      <c r="V153" s="399"/>
      <c r="W153" s="399"/>
      <c r="X153" s="399"/>
      <c r="Y153" s="399"/>
      <c r="Z153" s="399"/>
      <c r="AA153" s="399"/>
      <c r="AB153" s="399"/>
      <c r="AC153" s="399"/>
      <c r="AD153" s="399"/>
      <c r="AE153" s="399"/>
    </row>
    <row r="154" spans="1:31" s="27" customFormat="1" ht="23.25" customHeight="1" x14ac:dyDescent="0.25">
      <c r="A154" s="529" t="s">
        <v>73</v>
      </c>
      <c r="B154" s="25" t="s">
        <v>55</v>
      </c>
      <c r="C154" s="26">
        <f t="shared" ref="C154:AE154" si="3">COUNTIFS(C$4:C$153,$B$154)</f>
        <v>0</v>
      </c>
      <c r="D154" s="26">
        <f t="shared" si="3"/>
        <v>0</v>
      </c>
      <c r="E154" s="26">
        <f t="shared" si="3"/>
        <v>0</v>
      </c>
      <c r="F154" s="26">
        <f t="shared" si="3"/>
        <v>0</v>
      </c>
      <c r="G154" s="26">
        <f t="shared" si="3"/>
        <v>0</v>
      </c>
      <c r="H154" s="26">
        <f t="shared" si="3"/>
        <v>0</v>
      </c>
      <c r="I154" s="26">
        <f t="shared" si="3"/>
        <v>0</v>
      </c>
      <c r="J154" s="26">
        <f t="shared" si="3"/>
        <v>0</v>
      </c>
      <c r="K154" s="26">
        <f t="shared" si="3"/>
        <v>0</v>
      </c>
      <c r="L154" s="26">
        <f t="shared" si="3"/>
        <v>0</v>
      </c>
      <c r="M154" s="26">
        <f t="shared" si="3"/>
        <v>0</v>
      </c>
      <c r="N154" s="26">
        <f t="shared" si="3"/>
        <v>0</v>
      </c>
      <c r="O154" s="26">
        <f t="shared" si="3"/>
        <v>0</v>
      </c>
      <c r="P154" s="26">
        <f t="shared" si="3"/>
        <v>0</v>
      </c>
      <c r="Q154" s="26">
        <f t="shared" si="3"/>
        <v>0</v>
      </c>
      <c r="R154" s="26">
        <f t="shared" si="3"/>
        <v>0</v>
      </c>
      <c r="S154" s="26">
        <f t="shared" si="3"/>
        <v>0</v>
      </c>
      <c r="T154" s="26">
        <f t="shared" si="3"/>
        <v>0</v>
      </c>
      <c r="U154" s="26">
        <f t="shared" si="3"/>
        <v>0</v>
      </c>
      <c r="V154" s="26">
        <f t="shared" si="3"/>
        <v>0</v>
      </c>
      <c r="W154" s="26">
        <f t="shared" si="3"/>
        <v>0</v>
      </c>
      <c r="X154" s="26">
        <f t="shared" si="3"/>
        <v>0</v>
      </c>
      <c r="Y154" s="26">
        <f t="shared" si="3"/>
        <v>0</v>
      </c>
      <c r="Z154" s="26">
        <f t="shared" si="3"/>
        <v>0</v>
      </c>
      <c r="AA154" s="26">
        <f t="shared" si="3"/>
        <v>0</v>
      </c>
      <c r="AB154" s="26">
        <f t="shared" si="3"/>
        <v>0</v>
      </c>
      <c r="AC154" s="26">
        <f t="shared" si="3"/>
        <v>0</v>
      </c>
      <c r="AD154" s="26">
        <f t="shared" si="3"/>
        <v>0</v>
      </c>
      <c r="AE154" s="26">
        <f t="shared" si="3"/>
        <v>0</v>
      </c>
    </row>
    <row r="155" spans="1:31" s="27" customFormat="1" ht="23.25" customHeight="1" x14ac:dyDescent="0.25">
      <c r="A155" s="530"/>
      <c r="B155" s="28" t="s">
        <v>56</v>
      </c>
      <c r="C155" s="29">
        <f t="shared" ref="C155:AE155" si="4">COUNTIFS(C$4:C$153,$B$155)</f>
        <v>0</v>
      </c>
      <c r="D155" s="29">
        <f t="shared" si="4"/>
        <v>0</v>
      </c>
      <c r="E155" s="29">
        <f t="shared" si="4"/>
        <v>0</v>
      </c>
      <c r="F155" s="29">
        <f t="shared" si="4"/>
        <v>0</v>
      </c>
      <c r="G155" s="29">
        <f t="shared" si="4"/>
        <v>0</v>
      </c>
      <c r="H155" s="29">
        <f t="shared" si="4"/>
        <v>0</v>
      </c>
      <c r="I155" s="29">
        <f t="shared" si="4"/>
        <v>0</v>
      </c>
      <c r="J155" s="29">
        <f t="shared" si="4"/>
        <v>0</v>
      </c>
      <c r="K155" s="29">
        <f t="shared" si="4"/>
        <v>0</v>
      </c>
      <c r="L155" s="29">
        <f t="shared" si="4"/>
        <v>0</v>
      </c>
      <c r="M155" s="29">
        <f t="shared" si="4"/>
        <v>0</v>
      </c>
      <c r="N155" s="29">
        <f t="shared" si="4"/>
        <v>0</v>
      </c>
      <c r="O155" s="29">
        <f t="shared" si="4"/>
        <v>0</v>
      </c>
      <c r="P155" s="29">
        <f t="shared" si="4"/>
        <v>0</v>
      </c>
      <c r="Q155" s="29">
        <f t="shared" si="4"/>
        <v>0</v>
      </c>
      <c r="R155" s="29">
        <f t="shared" si="4"/>
        <v>0</v>
      </c>
      <c r="S155" s="29">
        <f t="shared" si="4"/>
        <v>0</v>
      </c>
      <c r="T155" s="29">
        <f t="shared" si="4"/>
        <v>0</v>
      </c>
      <c r="U155" s="29">
        <f t="shared" si="4"/>
        <v>0</v>
      </c>
      <c r="V155" s="29">
        <f t="shared" si="4"/>
        <v>0</v>
      </c>
      <c r="W155" s="29">
        <f t="shared" si="4"/>
        <v>0</v>
      </c>
      <c r="X155" s="29">
        <f t="shared" si="4"/>
        <v>0</v>
      </c>
      <c r="Y155" s="29">
        <f t="shared" si="4"/>
        <v>0</v>
      </c>
      <c r="Z155" s="29">
        <f t="shared" si="4"/>
        <v>0</v>
      </c>
      <c r="AA155" s="29">
        <f t="shared" si="4"/>
        <v>0</v>
      </c>
      <c r="AB155" s="29">
        <f t="shared" si="4"/>
        <v>0</v>
      </c>
      <c r="AC155" s="29">
        <f t="shared" si="4"/>
        <v>0</v>
      </c>
      <c r="AD155" s="29">
        <f t="shared" si="4"/>
        <v>0</v>
      </c>
      <c r="AE155" s="29">
        <f t="shared" si="4"/>
        <v>0</v>
      </c>
    </row>
    <row r="156" spans="1:31" s="27" customFormat="1" ht="23.25" customHeight="1" thickBot="1" x14ac:dyDescent="0.3">
      <c r="A156" s="531"/>
      <c r="B156" s="30" t="s">
        <v>57</v>
      </c>
      <c r="C156" s="31">
        <f t="shared" ref="C156:AE156" si="5">COUNTIFS(C$4:C$153,$B$156)</f>
        <v>0</v>
      </c>
      <c r="D156" s="31">
        <f t="shared" si="5"/>
        <v>0</v>
      </c>
      <c r="E156" s="31">
        <f t="shared" si="5"/>
        <v>0</v>
      </c>
      <c r="F156" s="31">
        <f t="shared" si="5"/>
        <v>0</v>
      </c>
      <c r="G156" s="31">
        <f t="shared" si="5"/>
        <v>0</v>
      </c>
      <c r="H156" s="31">
        <f t="shared" si="5"/>
        <v>0</v>
      </c>
      <c r="I156" s="31">
        <f t="shared" si="5"/>
        <v>0</v>
      </c>
      <c r="J156" s="31">
        <f t="shared" si="5"/>
        <v>0</v>
      </c>
      <c r="K156" s="31">
        <f t="shared" si="5"/>
        <v>0</v>
      </c>
      <c r="L156" s="31">
        <f t="shared" si="5"/>
        <v>0</v>
      </c>
      <c r="M156" s="31">
        <f t="shared" si="5"/>
        <v>0</v>
      </c>
      <c r="N156" s="31">
        <f t="shared" si="5"/>
        <v>0</v>
      </c>
      <c r="O156" s="31">
        <f t="shared" si="5"/>
        <v>0</v>
      </c>
      <c r="P156" s="31">
        <f t="shared" si="5"/>
        <v>0</v>
      </c>
      <c r="Q156" s="31">
        <f t="shared" si="5"/>
        <v>0</v>
      </c>
      <c r="R156" s="31">
        <f t="shared" si="5"/>
        <v>0</v>
      </c>
      <c r="S156" s="31">
        <f t="shared" si="5"/>
        <v>0</v>
      </c>
      <c r="T156" s="31">
        <f t="shared" si="5"/>
        <v>0</v>
      </c>
      <c r="U156" s="31">
        <f t="shared" si="5"/>
        <v>0</v>
      </c>
      <c r="V156" s="31">
        <f t="shared" si="5"/>
        <v>0</v>
      </c>
      <c r="W156" s="31">
        <f t="shared" si="5"/>
        <v>0</v>
      </c>
      <c r="X156" s="31">
        <f t="shared" si="5"/>
        <v>0</v>
      </c>
      <c r="Y156" s="31">
        <f t="shared" si="5"/>
        <v>0</v>
      </c>
      <c r="Z156" s="31">
        <f t="shared" si="5"/>
        <v>0</v>
      </c>
      <c r="AA156" s="31">
        <f t="shared" si="5"/>
        <v>0</v>
      </c>
      <c r="AB156" s="31">
        <f t="shared" si="5"/>
        <v>0</v>
      </c>
      <c r="AC156" s="31">
        <f t="shared" si="5"/>
        <v>0</v>
      </c>
      <c r="AD156" s="31">
        <f t="shared" si="5"/>
        <v>0</v>
      </c>
      <c r="AE156" s="31">
        <f t="shared" si="5"/>
        <v>0</v>
      </c>
    </row>
    <row r="157" spans="1:31" s="27" customFormat="1" ht="23.25" customHeight="1" thickBot="1" x14ac:dyDescent="0.3">
      <c r="A157" s="532" t="s">
        <v>72</v>
      </c>
      <c r="B157" s="533"/>
      <c r="C157" s="32">
        <f t="shared" ref="C157:D157" si="6">SUM(C154:C155)</f>
        <v>0</v>
      </c>
      <c r="D157" s="32">
        <f t="shared" si="6"/>
        <v>0</v>
      </c>
      <c r="E157" s="32">
        <f t="shared" ref="E157:AE157" si="7">SUM(E154:E155)</f>
        <v>0</v>
      </c>
      <c r="F157" s="32">
        <f t="shared" si="7"/>
        <v>0</v>
      </c>
      <c r="G157" s="32">
        <f t="shared" si="7"/>
        <v>0</v>
      </c>
      <c r="H157" s="32">
        <f t="shared" si="7"/>
        <v>0</v>
      </c>
      <c r="I157" s="32">
        <f t="shared" si="7"/>
        <v>0</v>
      </c>
      <c r="J157" s="32">
        <f t="shared" si="7"/>
        <v>0</v>
      </c>
      <c r="K157" s="32">
        <f t="shared" si="7"/>
        <v>0</v>
      </c>
      <c r="L157" s="32">
        <f t="shared" si="7"/>
        <v>0</v>
      </c>
      <c r="M157" s="511">
        <f>L154</f>
        <v>0</v>
      </c>
      <c r="N157" s="32">
        <f t="shared" si="7"/>
        <v>0</v>
      </c>
      <c r="O157" s="32">
        <f t="shared" si="7"/>
        <v>0</v>
      </c>
      <c r="P157" s="32">
        <f t="shared" si="7"/>
        <v>0</v>
      </c>
      <c r="Q157" s="32">
        <f t="shared" si="7"/>
        <v>0</v>
      </c>
      <c r="R157" s="32">
        <f t="shared" si="7"/>
        <v>0</v>
      </c>
      <c r="S157" s="32">
        <f t="shared" si="7"/>
        <v>0</v>
      </c>
      <c r="T157" s="32">
        <f t="shared" si="7"/>
        <v>0</v>
      </c>
      <c r="U157" s="32">
        <f t="shared" si="7"/>
        <v>0</v>
      </c>
      <c r="V157" s="32">
        <f t="shared" si="7"/>
        <v>0</v>
      </c>
      <c r="W157" s="32">
        <f t="shared" si="7"/>
        <v>0</v>
      </c>
      <c r="X157" s="32">
        <f t="shared" si="7"/>
        <v>0</v>
      </c>
      <c r="Y157" s="511">
        <f>X154</f>
        <v>0</v>
      </c>
      <c r="Z157" s="32">
        <f t="shared" si="7"/>
        <v>0</v>
      </c>
      <c r="AA157" s="32">
        <f t="shared" si="7"/>
        <v>0</v>
      </c>
      <c r="AB157" s="32">
        <f t="shared" si="7"/>
        <v>0</v>
      </c>
      <c r="AC157" s="32">
        <f t="shared" si="7"/>
        <v>0</v>
      </c>
      <c r="AD157" s="32">
        <f t="shared" si="7"/>
        <v>0</v>
      </c>
      <c r="AE157" s="32">
        <f t="shared" si="7"/>
        <v>0</v>
      </c>
    </row>
    <row r="158" spans="1:31" s="308" customFormat="1" ht="18" x14ac:dyDescent="0.25">
      <c r="B158" s="309"/>
      <c r="C158" s="310">
        <f t="shared" ref="C158:D158" si="8">IFERROR(C154/C157,0)</f>
        <v>0</v>
      </c>
      <c r="D158" s="310">
        <f t="shared" si="8"/>
        <v>0</v>
      </c>
      <c r="E158" s="310">
        <f>IFERROR(E154/E157,0)</f>
        <v>0</v>
      </c>
      <c r="F158" s="310">
        <f t="shared" ref="F158:AE158" si="9">IFERROR(F154/F157,0)</f>
        <v>0</v>
      </c>
      <c r="G158" s="310">
        <f t="shared" si="9"/>
        <v>0</v>
      </c>
      <c r="H158" s="310">
        <f t="shared" si="9"/>
        <v>0</v>
      </c>
      <c r="I158" s="310">
        <f t="shared" si="9"/>
        <v>0</v>
      </c>
      <c r="J158" s="310">
        <f t="shared" si="9"/>
        <v>0</v>
      </c>
      <c r="K158" s="310">
        <f t="shared" si="9"/>
        <v>0</v>
      </c>
      <c r="L158" s="310">
        <f t="shared" si="9"/>
        <v>0</v>
      </c>
      <c r="M158" s="310">
        <f t="shared" si="9"/>
        <v>0</v>
      </c>
      <c r="N158" s="310">
        <f t="shared" si="9"/>
        <v>0</v>
      </c>
      <c r="O158" s="310">
        <f t="shared" si="9"/>
        <v>0</v>
      </c>
      <c r="P158" s="310">
        <f t="shared" si="9"/>
        <v>0</v>
      </c>
      <c r="Q158" s="310">
        <f t="shared" si="9"/>
        <v>0</v>
      </c>
      <c r="R158" s="310">
        <f t="shared" si="9"/>
        <v>0</v>
      </c>
      <c r="S158" s="310">
        <f t="shared" si="9"/>
        <v>0</v>
      </c>
      <c r="T158" s="310">
        <f t="shared" si="9"/>
        <v>0</v>
      </c>
      <c r="U158" s="310">
        <f t="shared" si="9"/>
        <v>0</v>
      </c>
      <c r="V158" s="310">
        <f t="shared" si="9"/>
        <v>0</v>
      </c>
      <c r="W158" s="310">
        <f t="shared" si="9"/>
        <v>0</v>
      </c>
      <c r="X158" s="310">
        <f t="shared" si="9"/>
        <v>0</v>
      </c>
      <c r="Y158" s="310">
        <f t="shared" si="9"/>
        <v>0</v>
      </c>
      <c r="Z158" s="310">
        <f t="shared" si="9"/>
        <v>0</v>
      </c>
      <c r="AA158" s="310">
        <f t="shared" si="9"/>
        <v>0</v>
      </c>
      <c r="AB158" s="310">
        <f t="shared" si="9"/>
        <v>0</v>
      </c>
      <c r="AC158" s="310">
        <f t="shared" si="9"/>
        <v>0</v>
      </c>
      <c r="AD158" s="310">
        <f t="shared" si="9"/>
        <v>0</v>
      </c>
      <c r="AE158" s="310">
        <f t="shared" si="9"/>
        <v>0</v>
      </c>
    </row>
  </sheetData>
  <mergeCells count="10">
    <mergeCell ref="A154:A156"/>
    <mergeCell ref="A157:B157"/>
    <mergeCell ref="I1:M1"/>
    <mergeCell ref="A1:B1"/>
    <mergeCell ref="O1:V1"/>
    <mergeCell ref="W1:Y1"/>
    <mergeCell ref="A2:B2"/>
    <mergeCell ref="C1:H1"/>
    <mergeCell ref="AB1:AE1"/>
    <mergeCell ref="Z1:AA1"/>
  </mergeCells>
  <phoneticPr fontId="20" type="noConversion"/>
  <conditionalFormatting sqref="C154:AE15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" right="0" top="0.5" bottom="0" header="0.3" footer="0.3"/>
  <pageSetup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B9D056-35AD-490A-A659-989BB810ECB9}">
          <x14:formula1>
            <xm:f>options!$A$2:$A$4</xm:f>
          </x14:formula1>
          <xm:sqref>C4:AE153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  <pageSetUpPr fitToPage="1"/>
  </sheetPr>
  <dimension ref="A1:AD158"/>
  <sheetViews>
    <sheetView showGridLines="0" view="pageBreakPreview" zoomScale="60" zoomScaleNormal="55" workbookViewId="0">
      <pane xSplit="2" ySplit="3" topLeftCell="N130" activePane="bottomRight" state="frozen"/>
      <selection activeCell="C154" sqref="C154:C156"/>
      <selection pane="topRight" activeCell="C154" sqref="C154:C156"/>
      <selection pane="bottomLeft" activeCell="C154" sqref="C154:C156"/>
      <selection pane="bottomRight" activeCell="U157" sqref="U157"/>
    </sheetView>
  </sheetViews>
  <sheetFormatPr defaultColWidth="0" defaultRowHeight="23.25" zeroHeight="1" x14ac:dyDescent="0.35"/>
  <cols>
    <col min="1" max="1" width="16.7109375" style="24" customWidth="1"/>
    <col min="2" max="2" width="24.7109375" style="24" customWidth="1"/>
    <col min="3" max="3" width="23" style="24" customWidth="1"/>
    <col min="4" max="4" width="24" style="24" customWidth="1"/>
    <col min="5" max="5" width="21.7109375" style="24" customWidth="1"/>
    <col min="6" max="6" width="20.140625" style="24" customWidth="1"/>
    <col min="7" max="7" width="25.85546875" style="24" customWidth="1"/>
    <col min="8" max="8" width="23.7109375" style="24" customWidth="1"/>
    <col min="9" max="9" width="29.140625" style="24" customWidth="1"/>
    <col min="10" max="11" width="16" style="24" customWidth="1"/>
    <col min="12" max="13" width="20.140625" style="24" customWidth="1"/>
    <col min="14" max="14" width="18.5703125" style="24" customWidth="1"/>
    <col min="15" max="15" width="25.42578125" style="24" customWidth="1"/>
    <col min="16" max="16" width="28.5703125" style="24" customWidth="1"/>
    <col min="17" max="18" width="22" style="24" customWidth="1"/>
    <col min="19" max="21" width="26.85546875" style="24" customWidth="1"/>
    <col min="22" max="22" width="40.28515625" style="24" customWidth="1"/>
    <col min="23" max="23" width="28.85546875" style="24" customWidth="1"/>
    <col min="24" max="24" width="16" style="24" customWidth="1"/>
    <col min="25" max="25" width="24" style="24" customWidth="1"/>
    <col min="26" max="27" width="24" style="34" customWidth="1"/>
    <col min="28" max="28" width="28.7109375" style="34" customWidth="1"/>
    <col min="29" max="29" width="6" style="21" customWidth="1"/>
    <col min="30" max="30" width="0" style="21" hidden="1" customWidth="1"/>
    <col min="31" max="16384" width="9.140625" style="21" hidden="1"/>
  </cols>
  <sheetData>
    <row r="1" spans="1:28" s="39" customFormat="1" ht="54.75" customHeight="1" x14ac:dyDescent="0.25">
      <c r="A1" s="550" t="s">
        <v>170</v>
      </c>
      <c r="B1" s="551"/>
      <c r="C1" s="549" t="s">
        <v>83</v>
      </c>
      <c r="D1" s="549"/>
      <c r="E1" s="549"/>
      <c r="F1" s="549"/>
      <c r="G1" s="549" t="s">
        <v>178</v>
      </c>
      <c r="H1" s="549"/>
      <c r="I1" s="549"/>
      <c r="J1" s="549"/>
      <c r="K1" s="549"/>
      <c r="L1" s="231" t="s">
        <v>79</v>
      </c>
      <c r="M1" s="549" t="s">
        <v>179</v>
      </c>
      <c r="N1" s="549"/>
      <c r="O1" s="549"/>
      <c r="P1" s="549"/>
      <c r="Q1" s="549"/>
      <c r="R1" s="549"/>
      <c r="S1" s="549" t="s">
        <v>85</v>
      </c>
      <c r="T1" s="549"/>
      <c r="U1" s="549"/>
      <c r="V1" s="549" t="s">
        <v>81</v>
      </c>
      <c r="W1" s="549"/>
      <c r="X1" s="549" t="s">
        <v>82</v>
      </c>
      <c r="Y1" s="549"/>
      <c r="Z1" s="549"/>
      <c r="AA1" s="549"/>
      <c r="AB1" s="549"/>
    </row>
    <row r="2" spans="1:28" s="39" customFormat="1" ht="26.25" customHeight="1" x14ac:dyDescent="0.25">
      <c r="A2" s="553" t="s">
        <v>180</v>
      </c>
      <c r="B2" s="553"/>
      <c r="C2" s="218" t="s">
        <v>262</v>
      </c>
      <c r="D2" s="218" t="s">
        <v>263</v>
      </c>
      <c r="E2" s="218" t="s">
        <v>264</v>
      </c>
      <c r="F2" s="218" t="s">
        <v>265</v>
      </c>
      <c r="G2" s="218" t="s">
        <v>923</v>
      </c>
      <c r="H2" s="218" t="s">
        <v>924</v>
      </c>
      <c r="I2" s="218" t="s">
        <v>925</v>
      </c>
      <c r="J2" s="218" t="s">
        <v>926</v>
      </c>
      <c r="K2" s="218" t="s">
        <v>927</v>
      </c>
      <c r="L2" s="219" t="s">
        <v>928</v>
      </c>
      <c r="M2" s="218" t="s">
        <v>936</v>
      </c>
      <c r="N2" s="387" t="s">
        <v>929</v>
      </c>
      <c r="O2" s="387" t="s">
        <v>930</v>
      </c>
      <c r="P2" s="387" t="s">
        <v>931</v>
      </c>
      <c r="Q2" s="387" t="s">
        <v>932</v>
      </c>
      <c r="R2" s="387" t="s">
        <v>933</v>
      </c>
      <c r="S2" s="218" t="s">
        <v>937</v>
      </c>
      <c r="T2" s="218" t="s">
        <v>938</v>
      </c>
      <c r="U2" s="218" t="s">
        <v>939</v>
      </c>
      <c r="V2" s="218" t="s">
        <v>958</v>
      </c>
      <c r="W2" s="218" t="s">
        <v>959</v>
      </c>
      <c r="X2" s="218" t="s">
        <v>942</v>
      </c>
      <c r="Y2" s="218" t="s">
        <v>943</v>
      </c>
      <c r="Z2" s="218" t="s">
        <v>944</v>
      </c>
      <c r="AA2" s="218" t="s">
        <v>945</v>
      </c>
      <c r="AB2" s="218" t="s">
        <v>946</v>
      </c>
    </row>
    <row r="3" spans="1:28" s="23" customFormat="1" ht="144.75" customHeight="1" x14ac:dyDescent="0.25">
      <c r="A3" s="212" t="s">
        <v>11</v>
      </c>
      <c r="B3" s="213" t="s">
        <v>164</v>
      </c>
      <c r="C3" s="242" t="s">
        <v>966</v>
      </c>
      <c r="D3" s="242" t="s">
        <v>71</v>
      </c>
      <c r="E3" s="242" t="s">
        <v>70</v>
      </c>
      <c r="F3" s="242" t="s">
        <v>53</v>
      </c>
      <c r="G3" s="242" t="s">
        <v>903</v>
      </c>
      <c r="H3" s="242" t="s">
        <v>904</v>
      </c>
      <c r="I3" s="242" t="s">
        <v>989</v>
      </c>
      <c r="J3" s="242" t="s">
        <v>78</v>
      </c>
      <c r="K3" s="242" t="s">
        <v>7</v>
      </c>
      <c r="L3" s="242" t="s">
        <v>905</v>
      </c>
      <c r="M3" s="242" t="s">
        <v>906</v>
      </c>
      <c r="N3" s="242" t="s">
        <v>3</v>
      </c>
      <c r="O3" s="242" t="s">
        <v>908</v>
      </c>
      <c r="P3" s="242" t="s">
        <v>975</v>
      </c>
      <c r="Q3" s="242" t="s">
        <v>976</v>
      </c>
      <c r="R3" s="242" t="s">
        <v>240</v>
      </c>
      <c r="S3" s="242" t="s">
        <v>909</v>
      </c>
      <c r="T3" s="242" t="s">
        <v>967</v>
      </c>
      <c r="U3" s="242" t="s">
        <v>951</v>
      </c>
      <c r="V3" s="242" t="s">
        <v>910</v>
      </c>
      <c r="W3" s="242" t="s">
        <v>911</v>
      </c>
      <c r="X3" s="242" t="s">
        <v>912</v>
      </c>
      <c r="Y3" s="242" t="s">
        <v>50</v>
      </c>
      <c r="Z3" s="242" t="s">
        <v>968</v>
      </c>
      <c r="AA3" s="242" t="s">
        <v>913</v>
      </c>
      <c r="AB3" s="242" t="s">
        <v>953</v>
      </c>
    </row>
    <row r="4" spans="1:28" s="22" customFormat="1" ht="18" x14ac:dyDescent="0.25">
      <c r="A4" s="243">
        <v>1</v>
      </c>
      <c r="B4" s="414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</row>
    <row r="5" spans="1:28" s="22" customFormat="1" ht="18" x14ac:dyDescent="0.25">
      <c r="A5" s="243">
        <f>A4+1</f>
        <v>2</v>
      </c>
      <c r="B5" s="414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</row>
    <row r="6" spans="1:28" s="22" customFormat="1" ht="18" x14ac:dyDescent="0.25">
      <c r="A6" s="243">
        <f t="shared" ref="A6:A69" si="0">A5+1</f>
        <v>3</v>
      </c>
      <c r="B6" s="244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</row>
    <row r="7" spans="1:28" s="22" customFormat="1" ht="18" x14ac:dyDescent="0.25">
      <c r="A7" s="243">
        <f t="shared" si="0"/>
        <v>4</v>
      </c>
      <c r="B7" s="244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</row>
    <row r="8" spans="1:28" s="22" customFormat="1" ht="18" customHeight="1" x14ac:dyDescent="0.25">
      <c r="A8" s="243">
        <f t="shared" si="0"/>
        <v>5</v>
      </c>
      <c r="B8" s="244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</row>
    <row r="9" spans="1:28" s="22" customFormat="1" ht="18" customHeight="1" x14ac:dyDescent="0.25">
      <c r="A9" s="243">
        <f t="shared" si="0"/>
        <v>6</v>
      </c>
      <c r="B9" s="244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</row>
    <row r="10" spans="1:28" s="22" customFormat="1" ht="18" customHeight="1" x14ac:dyDescent="0.25">
      <c r="A10" s="243">
        <f t="shared" si="0"/>
        <v>7</v>
      </c>
      <c r="B10" s="244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</row>
    <row r="11" spans="1:28" s="22" customFormat="1" ht="18" customHeight="1" x14ac:dyDescent="0.25">
      <c r="A11" s="243">
        <f t="shared" si="0"/>
        <v>8</v>
      </c>
      <c r="B11" s="244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</row>
    <row r="12" spans="1:28" s="22" customFormat="1" ht="18" customHeight="1" x14ac:dyDescent="0.25">
      <c r="A12" s="243">
        <f t="shared" si="0"/>
        <v>9</v>
      </c>
      <c r="B12" s="244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</row>
    <row r="13" spans="1:28" s="22" customFormat="1" ht="18" customHeight="1" x14ac:dyDescent="0.25">
      <c r="A13" s="243">
        <f t="shared" si="0"/>
        <v>10</v>
      </c>
      <c r="B13" s="244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</row>
    <row r="14" spans="1:28" s="22" customFormat="1" ht="18" customHeight="1" x14ac:dyDescent="0.25">
      <c r="A14" s="243">
        <f t="shared" si="0"/>
        <v>11</v>
      </c>
      <c r="B14" s="244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</row>
    <row r="15" spans="1:28" s="22" customFormat="1" ht="18" customHeight="1" x14ac:dyDescent="0.25">
      <c r="A15" s="243">
        <f t="shared" si="0"/>
        <v>12</v>
      </c>
      <c r="B15" s="244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</row>
    <row r="16" spans="1:28" s="22" customFormat="1" ht="18" customHeight="1" x14ac:dyDescent="0.25">
      <c r="A16" s="243">
        <f t="shared" si="0"/>
        <v>13</v>
      </c>
      <c r="B16" s="244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</row>
    <row r="17" spans="1:28" s="22" customFormat="1" ht="18" customHeight="1" x14ac:dyDescent="0.25">
      <c r="A17" s="243">
        <f t="shared" si="0"/>
        <v>14</v>
      </c>
      <c r="B17" s="244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</row>
    <row r="18" spans="1:28" s="22" customFormat="1" ht="18" customHeight="1" x14ac:dyDescent="0.25">
      <c r="A18" s="243">
        <f t="shared" si="0"/>
        <v>15</v>
      </c>
      <c r="B18" s="244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</row>
    <row r="19" spans="1:28" s="22" customFormat="1" ht="18" customHeight="1" x14ac:dyDescent="0.25">
      <c r="A19" s="243">
        <f t="shared" si="0"/>
        <v>16</v>
      </c>
      <c r="B19" s="244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</row>
    <row r="20" spans="1:28" s="22" customFormat="1" ht="18" x14ac:dyDescent="0.25">
      <c r="A20" s="243">
        <f t="shared" si="0"/>
        <v>17</v>
      </c>
      <c r="B20" s="244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</row>
    <row r="21" spans="1:28" s="22" customFormat="1" ht="18" x14ac:dyDescent="0.25">
      <c r="A21" s="243">
        <f t="shared" si="0"/>
        <v>18</v>
      </c>
      <c r="B21" s="244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</row>
    <row r="22" spans="1:28" s="22" customFormat="1" ht="18" x14ac:dyDescent="0.25">
      <c r="A22" s="243">
        <f t="shared" si="0"/>
        <v>19</v>
      </c>
      <c r="B22" s="244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</row>
    <row r="23" spans="1:28" s="22" customFormat="1" ht="18" x14ac:dyDescent="0.25">
      <c r="A23" s="243">
        <f t="shared" si="0"/>
        <v>20</v>
      </c>
      <c r="B23" s="244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</row>
    <row r="24" spans="1:28" s="22" customFormat="1" ht="18" x14ac:dyDescent="0.25">
      <c r="A24" s="243">
        <f t="shared" si="0"/>
        <v>21</v>
      </c>
      <c r="B24" s="244"/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</row>
    <row r="25" spans="1:28" s="22" customFormat="1" ht="18" x14ac:dyDescent="0.25">
      <c r="A25" s="243">
        <f t="shared" si="0"/>
        <v>22</v>
      </c>
      <c r="B25" s="244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</row>
    <row r="26" spans="1:28" s="22" customFormat="1" ht="18" x14ac:dyDescent="0.25">
      <c r="A26" s="243">
        <f t="shared" si="0"/>
        <v>23</v>
      </c>
      <c r="B26" s="244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</row>
    <row r="27" spans="1:28" s="22" customFormat="1" ht="18" x14ac:dyDescent="0.25">
      <c r="A27" s="243">
        <f t="shared" si="0"/>
        <v>24</v>
      </c>
      <c r="B27" s="244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</row>
    <row r="28" spans="1:28" s="22" customFormat="1" ht="18" x14ac:dyDescent="0.25">
      <c r="A28" s="243">
        <f t="shared" si="0"/>
        <v>25</v>
      </c>
      <c r="B28" s="244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</row>
    <row r="29" spans="1:28" s="22" customFormat="1" ht="18" x14ac:dyDescent="0.25">
      <c r="A29" s="243">
        <f t="shared" si="0"/>
        <v>26</v>
      </c>
      <c r="B29" s="244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</row>
    <row r="30" spans="1:28" s="22" customFormat="1" ht="18" x14ac:dyDescent="0.25">
      <c r="A30" s="243">
        <f t="shared" si="0"/>
        <v>27</v>
      </c>
      <c r="B30" s="244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</row>
    <row r="31" spans="1:28" s="22" customFormat="1" ht="18" x14ac:dyDescent="0.25">
      <c r="A31" s="243">
        <f t="shared" si="0"/>
        <v>28</v>
      </c>
      <c r="B31" s="244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</row>
    <row r="32" spans="1:28" s="22" customFormat="1" ht="18" x14ac:dyDescent="0.25">
      <c r="A32" s="243">
        <f t="shared" si="0"/>
        <v>29</v>
      </c>
      <c r="B32" s="244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</row>
    <row r="33" spans="1:28" s="22" customFormat="1" ht="18" x14ac:dyDescent="0.25">
      <c r="A33" s="243">
        <f t="shared" si="0"/>
        <v>30</v>
      </c>
      <c r="B33" s="244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</row>
    <row r="34" spans="1:28" s="22" customFormat="1" ht="18" x14ac:dyDescent="0.25">
      <c r="A34" s="243">
        <f t="shared" si="0"/>
        <v>31</v>
      </c>
      <c r="B34" s="244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</row>
    <row r="35" spans="1:28" s="22" customFormat="1" ht="18" x14ac:dyDescent="0.25">
      <c r="A35" s="243">
        <f t="shared" si="0"/>
        <v>32</v>
      </c>
      <c r="B35" s="244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</row>
    <row r="36" spans="1:28" s="22" customFormat="1" ht="18" x14ac:dyDescent="0.25">
      <c r="A36" s="243">
        <f t="shared" si="0"/>
        <v>33</v>
      </c>
      <c r="B36" s="244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</row>
    <row r="37" spans="1:28" s="22" customFormat="1" ht="18" x14ac:dyDescent="0.25">
      <c r="A37" s="243">
        <f t="shared" si="0"/>
        <v>34</v>
      </c>
      <c r="B37" s="244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</row>
    <row r="38" spans="1:28" s="22" customFormat="1" ht="18" x14ac:dyDescent="0.25">
      <c r="A38" s="243">
        <f t="shared" si="0"/>
        <v>35</v>
      </c>
      <c r="B38" s="244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</row>
    <row r="39" spans="1:28" s="22" customFormat="1" ht="18" x14ac:dyDescent="0.25">
      <c r="A39" s="243">
        <f t="shared" si="0"/>
        <v>36</v>
      </c>
      <c r="B39" s="244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</row>
    <row r="40" spans="1:28" s="22" customFormat="1" ht="18" x14ac:dyDescent="0.25">
      <c r="A40" s="243">
        <f t="shared" si="0"/>
        <v>37</v>
      </c>
      <c r="B40" s="244"/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</row>
    <row r="41" spans="1:28" s="22" customFormat="1" ht="18" x14ac:dyDescent="0.25">
      <c r="A41" s="243">
        <f t="shared" si="0"/>
        <v>38</v>
      </c>
      <c r="B41" s="244"/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</row>
    <row r="42" spans="1:28" s="22" customFormat="1" ht="18" x14ac:dyDescent="0.25">
      <c r="A42" s="243">
        <f t="shared" si="0"/>
        <v>39</v>
      </c>
      <c r="B42" s="244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</row>
    <row r="43" spans="1:28" s="22" customFormat="1" ht="18" x14ac:dyDescent="0.25">
      <c r="A43" s="243">
        <f t="shared" si="0"/>
        <v>40</v>
      </c>
      <c r="B43" s="244"/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</row>
    <row r="44" spans="1:28" s="22" customFormat="1" ht="18" x14ac:dyDescent="0.25">
      <c r="A44" s="243">
        <f t="shared" si="0"/>
        <v>41</v>
      </c>
      <c r="B44" s="244"/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</row>
    <row r="45" spans="1:28" s="22" customFormat="1" ht="18" x14ac:dyDescent="0.25">
      <c r="A45" s="243">
        <f t="shared" si="0"/>
        <v>42</v>
      </c>
      <c r="B45" s="244"/>
      <c r="C45" s="399"/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</row>
    <row r="46" spans="1:28" s="22" customFormat="1" ht="18" x14ac:dyDescent="0.25">
      <c r="A46" s="243">
        <f t="shared" si="0"/>
        <v>43</v>
      </c>
      <c r="B46" s="244"/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</row>
    <row r="47" spans="1:28" s="22" customFormat="1" ht="18" x14ac:dyDescent="0.25">
      <c r="A47" s="243">
        <f t="shared" si="0"/>
        <v>44</v>
      </c>
      <c r="B47" s="244"/>
      <c r="C47" s="399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</row>
    <row r="48" spans="1:28" s="22" customFormat="1" ht="18" x14ac:dyDescent="0.25">
      <c r="A48" s="243">
        <f t="shared" si="0"/>
        <v>45</v>
      </c>
      <c r="B48" s="244"/>
      <c r="C48" s="399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</row>
    <row r="49" spans="1:28" s="22" customFormat="1" ht="18" x14ac:dyDescent="0.25">
      <c r="A49" s="243">
        <f t="shared" si="0"/>
        <v>46</v>
      </c>
      <c r="B49" s="244"/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</row>
    <row r="50" spans="1:28" s="22" customFormat="1" ht="18" x14ac:dyDescent="0.25">
      <c r="A50" s="243">
        <f t="shared" si="0"/>
        <v>47</v>
      </c>
      <c r="B50" s="244"/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</row>
    <row r="51" spans="1:28" s="22" customFormat="1" ht="18" x14ac:dyDescent="0.25">
      <c r="A51" s="243">
        <f t="shared" si="0"/>
        <v>48</v>
      </c>
      <c r="B51" s="244"/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</row>
    <row r="52" spans="1:28" s="22" customFormat="1" ht="18" x14ac:dyDescent="0.25">
      <c r="A52" s="243">
        <f t="shared" si="0"/>
        <v>49</v>
      </c>
      <c r="B52" s="244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</row>
    <row r="53" spans="1:28" s="22" customFormat="1" ht="18" x14ac:dyDescent="0.25">
      <c r="A53" s="243">
        <f t="shared" si="0"/>
        <v>50</v>
      </c>
      <c r="B53" s="244"/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</row>
    <row r="54" spans="1:28" s="22" customFormat="1" ht="18" x14ac:dyDescent="0.25">
      <c r="A54" s="243">
        <f t="shared" si="0"/>
        <v>51</v>
      </c>
      <c r="B54" s="244"/>
      <c r="C54" s="399"/>
      <c r="D54" s="399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</row>
    <row r="55" spans="1:28" s="22" customFormat="1" ht="18" x14ac:dyDescent="0.25">
      <c r="A55" s="243">
        <f t="shared" si="0"/>
        <v>52</v>
      </c>
      <c r="B55" s="244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</row>
    <row r="56" spans="1:28" s="22" customFormat="1" ht="18" x14ac:dyDescent="0.25">
      <c r="A56" s="243">
        <f t="shared" si="0"/>
        <v>53</v>
      </c>
      <c r="B56" s="244"/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399"/>
      <c r="AB56" s="399"/>
    </row>
    <row r="57" spans="1:28" s="22" customFormat="1" ht="18" x14ac:dyDescent="0.25">
      <c r="A57" s="243">
        <f t="shared" si="0"/>
        <v>54</v>
      </c>
      <c r="B57" s="244"/>
      <c r="C57" s="399"/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</row>
    <row r="58" spans="1:28" s="22" customFormat="1" ht="18" x14ac:dyDescent="0.25">
      <c r="A58" s="243">
        <f t="shared" si="0"/>
        <v>55</v>
      </c>
      <c r="B58" s="244"/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</row>
    <row r="59" spans="1:28" s="22" customFormat="1" ht="18" x14ac:dyDescent="0.25">
      <c r="A59" s="243">
        <f t="shared" si="0"/>
        <v>56</v>
      </c>
      <c r="B59" s="244"/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</row>
    <row r="60" spans="1:28" s="22" customFormat="1" ht="18" x14ac:dyDescent="0.25">
      <c r="A60" s="243">
        <f t="shared" si="0"/>
        <v>57</v>
      </c>
      <c r="B60" s="244"/>
      <c r="C60" s="399"/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</row>
    <row r="61" spans="1:28" s="22" customFormat="1" ht="18" x14ac:dyDescent="0.25">
      <c r="A61" s="243">
        <f t="shared" si="0"/>
        <v>58</v>
      </c>
      <c r="B61" s="244"/>
      <c r="C61" s="399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</row>
    <row r="62" spans="1:28" s="22" customFormat="1" ht="18" x14ac:dyDescent="0.25">
      <c r="A62" s="243">
        <f t="shared" si="0"/>
        <v>59</v>
      </c>
      <c r="B62" s="244"/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</row>
    <row r="63" spans="1:28" s="22" customFormat="1" ht="18" x14ac:dyDescent="0.25">
      <c r="A63" s="243">
        <f t="shared" si="0"/>
        <v>60</v>
      </c>
      <c r="B63" s="244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</row>
    <row r="64" spans="1:28" s="22" customFormat="1" ht="18" x14ac:dyDescent="0.25">
      <c r="A64" s="243">
        <f t="shared" si="0"/>
        <v>61</v>
      </c>
      <c r="B64" s="244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</row>
    <row r="65" spans="1:28" s="22" customFormat="1" ht="18" x14ac:dyDescent="0.25">
      <c r="A65" s="243">
        <f t="shared" si="0"/>
        <v>62</v>
      </c>
      <c r="B65" s="244"/>
      <c r="C65" s="399"/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99"/>
    </row>
    <row r="66" spans="1:28" s="22" customFormat="1" ht="18" x14ac:dyDescent="0.25">
      <c r="A66" s="243">
        <f t="shared" si="0"/>
        <v>63</v>
      </c>
      <c r="B66" s="244"/>
      <c r="C66" s="399"/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</row>
    <row r="67" spans="1:28" s="22" customFormat="1" ht="18" x14ac:dyDescent="0.25">
      <c r="A67" s="243">
        <f t="shared" si="0"/>
        <v>64</v>
      </c>
      <c r="B67" s="244"/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</row>
    <row r="68" spans="1:28" s="22" customFormat="1" ht="18" x14ac:dyDescent="0.25">
      <c r="A68" s="243">
        <f t="shared" si="0"/>
        <v>65</v>
      </c>
      <c r="B68" s="244"/>
      <c r="C68" s="399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</row>
    <row r="69" spans="1:28" s="22" customFormat="1" ht="18" x14ac:dyDescent="0.25">
      <c r="A69" s="243">
        <f t="shared" si="0"/>
        <v>66</v>
      </c>
      <c r="B69" s="244"/>
      <c r="C69" s="399"/>
      <c r="D69" s="399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</row>
    <row r="70" spans="1:28" s="22" customFormat="1" ht="18" x14ac:dyDescent="0.25">
      <c r="A70" s="243">
        <f t="shared" ref="A70:A133" si="1">A69+1</f>
        <v>67</v>
      </c>
      <c r="B70" s="244"/>
      <c r="C70" s="399"/>
      <c r="D70" s="399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</row>
    <row r="71" spans="1:28" s="22" customFormat="1" ht="18" x14ac:dyDescent="0.25">
      <c r="A71" s="243">
        <f t="shared" si="1"/>
        <v>68</v>
      </c>
      <c r="B71" s="244"/>
      <c r="C71" s="399"/>
      <c r="D71" s="399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399"/>
    </row>
    <row r="72" spans="1:28" s="22" customFormat="1" ht="18" x14ac:dyDescent="0.25">
      <c r="A72" s="243">
        <f t="shared" si="1"/>
        <v>69</v>
      </c>
      <c r="B72" s="244"/>
      <c r="C72" s="399"/>
      <c r="D72" s="399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</row>
    <row r="73" spans="1:28" s="22" customFormat="1" ht="18" x14ac:dyDescent="0.25">
      <c r="A73" s="243">
        <f t="shared" si="1"/>
        <v>70</v>
      </c>
      <c r="B73" s="244"/>
      <c r="C73" s="399"/>
      <c r="D73" s="399"/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</row>
    <row r="74" spans="1:28" s="22" customFormat="1" ht="18" x14ac:dyDescent="0.25">
      <c r="A74" s="243">
        <f t="shared" si="1"/>
        <v>71</v>
      </c>
      <c r="B74" s="244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Q74" s="399"/>
      <c r="R74" s="399"/>
      <c r="S74" s="399"/>
      <c r="T74" s="399"/>
      <c r="U74" s="399"/>
      <c r="V74" s="399"/>
      <c r="W74" s="399"/>
      <c r="X74" s="399"/>
      <c r="Y74" s="399"/>
      <c r="Z74" s="399"/>
      <c r="AA74" s="399"/>
      <c r="AB74" s="399"/>
    </row>
    <row r="75" spans="1:28" s="22" customFormat="1" ht="18" x14ac:dyDescent="0.25">
      <c r="A75" s="243">
        <f t="shared" si="1"/>
        <v>72</v>
      </c>
      <c r="B75" s="244"/>
      <c r="C75" s="399"/>
      <c r="D75" s="399"/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399"/>
      <c r="AB75" s="399"/>
    </row>
    <row r="76" spans="1:28" s="22" customFormat="1" ht="18" x14ac:dyDescent="0.25">
      <c r="A76" s="243">
        <f t="shared" si="1"/>
        <v>73</v>
      </c>
      <c r="B76" s="244"/>
      <c r="C76" s="399"/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  <c r="AB76" s="399"/>
    </row>
    <row r="77" spans="1:28" s="22" customFormat="1" ht="18" x14ac:dyDescent="0.25">
      <c r="A77" s="243">
        <f t="shared" si="1"/>
        <v>74</v>
      </c>
      <c r="B77" s="244"/>
      <c r="C77" s="399"/>
      <c r="D77" s="399"/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399"/>
    </row>
    <row r="78" spans="1:28" s="22" customFormat="1" ht="18" x14ac:dyDescent="0.25">
      <c r="A78" s="243">
        <f t="shared" si="1"/>
        <v>75</v>
      </c>
      <c r="B78" s="244"/>
      <c r="C78" s="399"/>
      <c r="D78" s="399"/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</row>
    <row r="79" spans="1:28" s="22" customFormat="1" ht="18" x14ac:dyDescent="0.25">
      <c r="A79" s="243">
        <f t="shared" si="1"/>
        <v>76</v>
      </c>
      <c r="B79" s="244"/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</row>
    <row r="80" spans="1:28" s="22" customFormat="1" ht="18" x14ac:dyDescent="0.25">
      <c r="A80" s="243">
        <f t="shared" si="1"/>
        <v>77</v>
      </c>
      <c r="B80" s="244"/>
      <c r="C80" s="399"/>
      <c r="D80" s="399"/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399"/>
    </row>
    <row r="81" spans="1:28" s="22" customFormat="1" ht="18" x14ac:dyDescent="0.25">
      <c r="A81" s="243">
        <f t="shared" si="1"/>
        <v>78</v>
      </c>
      <c r="B81" s="244"/>
      <c r="C81" s="399"/>
      <c r="D81" s="399"/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  <c r="P81" s="399"/>
      <c r="Q81" s="399"/>
      <c r="R81" s="399"/>
      <c r="S81" s="399"/>
      <c r="T81" s="399"/>
      <c r="U81" s="399"/>
      <c r="V81" s="399"/>
      <c r="W81" s="399"/>
      <c r="X81" s="399"/>
      <c r="Y81" s="399"/>
      <c r="Z81" s="399"/>
      <c r="AA81" s="399"/>
      <c r="AB81" s="399"/>
    </row>
    <row r="82" spans="1:28" s="22" customFormat="1" ht="18" x14ac:dyDescent="0.25">
      <c r="A82" s="243">
        <f t="shared" si="1"/>
        <v>79</v>
      </c>
      <c r="B82" s="244"/>
      <c r="C82" s="399"/>
      <c r="D82" s="399"/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  <c r="P82" s="399"/>
      <c r="Q82" s="399"/>
      <c r="R82" s="399"/>
      <c r="S82" s="399"/>
      <c r="T82" s="399"/>
      <c r="U82" s="399"/>
      <c r="V82" s="399"/>
      <c r="W82" s="399"/>
      <c r="X82" s="399"/>
      <c r="Y82" s="399"/>
      <c r="Z82" s="399"/>
      <c r="AA82" s="399"/>
      <c r="AB82" s="399"/>
    </row>
    <row r="83" spans="1:28" s="22" customFormat="1" ht="18" x14ac:dyDescent="0.25">
      <c r="A83" s="243">
        <f t="shared" si="1"/>
        <v>80</v>
      </c>
      <c r="B83" s="244"/>
      <c r="C83" s="399"/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399"/>
      <c r="X83" s="399"/>
      <c r="Y83" s="399"/>
      <c r="Z83" s="399"/>
      <c r="AA83" s="399"/>
      <c r="AB83" s="399"/>
    </row>
    <row r="84" spans="1:28" s="22" customFormat="1" ht="18" x14ac:dyDescent="0.25">
      <c r="A84" s="243">
        <f t="shared" si="1"/>
        <v>81</v>
      </c>
      <c r="B84" s="244"/>
      <c r="C84" s="399"/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</row>
    <row r="85" spans="1:28" s="22" customFormat="1" ht="18" x14ac:dyDescent="0.25">
      <c r="A85" s="243">
        <f t="shared" si="1"/>
        <v>82</v>
      </c>
      <c r="B85" s="244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9"/>
      <c r="R85" s="399"/>
      <c r="S85" s="399"/>
      <c r="T85" s="399"/>
      <c r="U85" s="399"/>
      <c r="V85" s="399"/>
      <c r="W85" s="399"/>
      <c r="X85" s="399"/>
      <c r="Y85" s="399"/>
      <c r="Z85" s="399"/>
      <c r="AA85" s="399"/>
      <c r="AB85" s="399"/>
    </row>
    <row r="86" spans="1:28" s="22" customFormat="1" ht="18" x14ac:dyDescent="0.25">
      <c r="A86" s="243">
        <f t="shared" si="1"/>
        <v>83</v>
      </c>
      <c r="B86" s="244"/>
      <c r="C86" s="399"/>
      <c r="D86" s="399"/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  <c r="Y86" s="399"/>
      <c r="Z86" s="399"/>
      <c r="AA86" s="399"/>
      <c r="AB86" s="399"/>
    </row>
    <row r="87" spans="1:28" s="22" customFormat="1" ht="18" x14ac:dyDescent="0.25">
      <c r="A87" s="243">
        <f t="shared" si="1"/>
        <v>84</v>
      </c>
      <c r="B87" s="244"/>
      <c r="C87" s="399"/>
      <c r="D87" s="399"/>
      <c r="E87" s="399"/>
      <c r="F87" s="399"/>
      <c r="G87" s="399"/>
      <c r="H87" s="399"/>
      <c r="I87" s="399"/>
      <c r="J87" s="399"/>
      <c r="K87" s="399"/>
      <c r="L87" s="399"/>
      <c r="M87" s="399"/>
      <c r="N87" s="399"/>
      <c r="O87" s="399"/>
      <c r="P87" s="399"/>
      <c r="Q87" s="399"/>
      <c r="R87" s="399"/>
      <c r="S87" s="399"/>
      <c r="T87" s="399"/>
      <c r="U87" s="399"/>
      <c r="V87" s="399"/>
      <c r="W87" s="399"/>
      <c r="X87" s="399"/>
      <c r="Y87" s="399"/>
      <c r="Z87" s="399"/>
      <c r="AA87" s="399"/>
      <c r="AB87" s="399"/>
    </row>
    <row r="88" spans="1:28" s="22" customFormat="1" ht="18" x14ac:dyDescent="0.25">
      <c r="A88" s="243">
        <f t="shared" si="1"/>
        <v>85</v>
      </c>
      <c r="B88" s="244"/>
      <c r="C88" s="399"/>
      <c r="D88" s="399"/>
      <c r="E88" s="399"/>
      <c r="F88" s="399"/>
      <c r="G88" s="399"/>
      <c r="H88" s="399"/>
      <c r="I88" s="399"/>
      <c r="J88" s="399"/>
      <c r="K88" s="399"/>
      <c r="L88" s="399"/>
      <c r="M88" s="399"/>
      <c r="N88" s="399"/>
      <c r="O88" s="399"/>
      <c r="P88" s="399"/>
      <c r="Q88" s="399"/>
      <c r="R88" s="399"/>
      <c r="S88" s="399"/>
      <c r="T88" s="399"/>
      <c r="U88" s="399"/>
      <c r="V88" s="399"/>
      <c r="W88" s="399"/>
      <c r="X88" s="399"/>
      <c r="Y88" s="399"/>
      <c r="Z88" s="399"/>
      <c r="AA88" s="399"/>
      <c r="AB88" s="399"/>
    </row>
    <row r="89" spans="1:28" s="22" customFormat="1" ht="18" x14ac:dyDescent="0.25">
      <c r="A89" s="243">
        <f t="shared" si="1"/>
        <v>86</v>
      </c>
      <c r="B89" s="244"/>
      <c r="C89" s="399"/>
      <c r="D89" s="399"/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Q89" s="399"/>
      <c r="R89" s="399"/>
      <c r="S89" s="399"/>
      <c r="T89" s="399"/>
      <c r="U89" s="399"/>
      <c r="V89" s="399"/>
      <c r="W89" s="399"/>
      <c r="X89" s="399"/>
      <c r="Y89" s="399"/>
      <c r="Z89" s="399"/>
      <c r="AA89" s="399"/>
      <c r="AB89" s="399"/>
    </row>
    <row r="90" spans="1:28" s="22" customFormat="1" ht="18" x14ac:dyDescent="0.25">
      <c r="A90" s="243">
        <f t="shared" si="1"/>
        <v>87</v>
      </c>
      <c r="B90" s="244"/>
      <c r="C90" s="399"/>
      <c r="D90" s="399"/>
      <c r="E90" s="399"/>
      <c r="F90" s="399"/>
      <c r="G90" s="399"/>
      <c r="H90" s="399"/>
      <c r="I90" s="399"/>
      <c r="J90" s="399"/>
      <c r="K90" s="399"/>
      <c r="L90" s="399"/>
      <c r="M90" s="399"/>
      <c r="N90" s="399"/>
      <c r="O90" s="399"/>
      <c r="P90" s="399"/>
      <c r="Q90" s="399"/>
      <c r="R90" s="399"/>
      <c r="S90" s="399"/>
      <c r="T90" s="399"/>
      <c r="U90" s="399"/>
      <c r="V90" s="399"/>
      <c r="W90" s="399"/>
      <c r="X90" s="399"/>
      <c r="Y90" s="399"/>
      <c r="Z90" s="399"/>
      <c r="AA90" s="399"/>
      <c r="AB90" s="399"/>
    </row>
    <row r="91" spans="1:28" s="22" customFormat="1" ht="18" x14ac:dyDescent="0.25">
      <c r="A91" s="243">
        <f t="shared" si="1"/>
        <v>88</v>
      </c>
      <c r="B91" s="244"/>
      <c r="C91" s="399"/>
      <c r="D91" s="399"/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  <c r="AB91" s="399"/>
    </row>
    <row r="92" spans="1:28" s="22" customFormat="1" ht="18" x14ac:dyDescent="0.25">
      <c r="A92" s="243">
        <f t="shared" si="1"/>
        <v>89</v>
      </c>
      <c r="B92" s="244"/>
      <c r="C92" s="399"/>
      <c r="D92" s="399"/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399"/>
      <c r="P92" s="399"/>
      <c r="Q92" s="399"/>
      <c r="R92" s="399"/>
      <c r="S92" s="399"/>
      <c r="T92" s="399"/>
      <c r="U92" s="399"/>
      <c r="V92" s="399"/>
      <c r="W92" s="399"/>
      <c r="X92" s="399"/>
      <c r="Y92" s="399"/>
      <c r="Z92" s="399"/>
      <c r="AA92" s="399"/>
      <c r="AB92" s="399"/>
    </row>
    <row r="93" spans="1:28" s="22" customFormat="1" ht="18" x14ac:dyDescent="0.25">
      <c r="A93" s="243">
        <f t="shared" si="1"/>
        <v>90</v>
      </c>
      <c r="B93" s="244"/>
      <c r="C93" s="399"/>
      <c r="D93" s="399"/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Y93" s="399"/>
      <c r="Z93" s="399"/>
      <c r="AA93" s="399"/>
      <c r="AB93" s="399"/>
    </row>
    <row r="94" spans="1:28" s="22" customFormat="1" ht="18" x14ac:dyDescent="0.25">
      <c r="A94" s="243">
        <f t="shared" si="1"/>
        <v>91</v>
      </c>
      <c r="B94" s="244"/>
      <c r="C94" s="399"/>
      <c r="D94" s="399"/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  <c r="P94" s="399"/>
      <c r="Q94" s="399"/>
      <c r="R94" s="399"/>
      <c r="S94" s="399"/>
      <c r="T94" s="399"/>
      <c r="U94" s="399"/>
      <c r="V94" s="399"/>
      <c r="W94" s="399"/>
      <c r="X94" s="399"/>
      <c r="Y94" s="399"/>
      <c r="Z94" s="399"/>
      <c r="AA94" s="399"/>
      <c r="AB94" s="399"/>
    </row>
    <row r="95" spans="1:28" s="22" customFormat="1" ht="18" x14ac:dyDescent="0.25">
      <c r="A95" s="243">
        <f t="shared" si="1"/>
        <v>92</v>
      </c>
      <c r="B95" s="244"/>
      <c r="C95" s="399"/>
      <c r="D95" s="399"/>
      <c r="E95" s="399"/>
      <c r="F95" s="399"/>
      <c r="G95" s="399"/>
      <c r="H95" s="399"/>
      <c r="I95" s="399"/>
      <c r="J95" s="399"/>
      <c r="K95" s="399"/>
      <c r="L95" s="399"/>
      <c r="M95" s="399"/>
      <c r="N95" s="399"/>
      <c r="O95" s="399"/>
      <c r="P95" s="399"/>
      <c r="Q95" s="399"/>
      <c r="R95" s="399"/>
      <c r="S95" s="399"/>
      <c r="T95" s="399"/>
      <c r="U95" s="399"/>
      <c r="V95" s="399"/>
      <c r="W95" s="399"/>
      <c r="X95" s="399"/>
      <c r="Y95" s="399"/>
      <c r="Z95" s="399"/>
      <c r="AA95" s="399"/>
      <c r="AB95" s="399"/>
    </row>
    <row r="96" spans="1:28" s="22" customFormat="1" ht="18" x14ac:dyDescent="0.25">
      <c r="A96" s="243">
        <f t="shared" si="1"/>
        <v>93</v>
      </c>
      <c r="B96" s="244"/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399"/>
      <c r="S96" s="399"/>
      <c r="T96" s="399"/>
      <c r="U96" s="399"/>
      <c r="V96" s="399"/>
      <c r="W96" s="399"/>
      <c r="X96" s="399"/>
      <c r="Y96" s="399"/>
      <c r="Z96" s="399"/>
      <c r="AA96" s="399"/>
      <c r="AB96" s="399"/>
    </row>
    <row r="97" spans="1:28" s="22" customFormat="1" ht="18" x14ac:dyDescent="0.25">
      <c r="A97" s="243">
        <f t="shared" si="1"/>
        <v>94</v>
      </c>
      <c r="B97" s="244"/>
      <c r="C97" s="399"/>
      <c r="D97" s="399"/>
      <c r="E97" s="399"/>
      <c r="F97" s="399"/>
      <c r="G97" s="399"/>
      <c r="H97" s="399"/>
      <c r="I97" s="399"/>
      <c r="J97" s="399"/>
      <c r="K97" s="399"/>
      <c r="L97" s="399"/>
      <c r="M97" s="399"/>
      <c r="N97" s="399"/>
      <c r="O97" s="399"/>
      <c r="P97" s="399"/>
      <c r="Q97" s="399"/>
      <c r="R97" s="399"/>
      <c r="S97" s="399"/>
      <c r="T97" s="399"/>
      <c r="U97" s="399"/>
      <c r="V97" s="399"/>
      <c r="W97" s="399"/>
      <c r="X97" s="399"/>
      <c r="Y97" s="399"/>
      <c r="Z97" s="399"/>
      <c r="AA97" s="399"/>
      <c r="AB97" s="399"/>
    </row>
    <row r="98" spans="1:28" s="22" customFormat="1" ht="18" x14ac:dyDescent="0.25">
      <c r="A98" s="243">
        <f t="shared" si="1"/>
        <v>95</v>
      </c>
      <c r="B98" s="244"/>
      <c r="C98" s="399"/>
      <c r="D98" s="399"/>
      <c r="E98" s="399"/>
      <c r="F98" s="399"/>
      <c r="G98" s="399"/>
      <c r="H98" s="399"/>
      <c r="I98" s="399"/>
      <c r="J98" s="399"/>
      <c r="K98" s="399"/>
      <c r="L98" s="399"/>
      <c r="M98" s="399"/>
      <c r="N98" s="399"/>
      <c r="O98" s="399"/>
      <c r="P98" s="399"/>
      <c r="Q98" s="399"/>
      <c r="R98" s="399"/>
      <c r="S98" s="399"/>
      <c r="T98" s="399"/>
      <c r="U98" s="399"/>
      <c r="V98" s="399"/>
      <c r="W98" s="399"/>
      <c r="X98" s="399"/>
      <c r="Y98" s="399"/>
      <c r="Z98" s="399"/>
      <c r="AA98" s="399"/>
      <c r="AB98" s="399"/>
    </row>
    <row r="99" spans="1:28" s="22" customFormat="1" ht="18" x14ac:dyDescent="0.25">
      <c r="A99" s="243">
        <f t="shared" si="1"/>
        <v>96</v>
      </c>
      <c r="B99" s="244"/>
      <c r="C99" s="399"/>
      <c r="D99" s="399"/>
      <c r="E99" s="399"/>
      <c r="F99" s="399"/>
      <c r="G99" s="399"/>
      <c r="H99" s="399"/>
      <c r="I99" s="399"/>
      <c r="J99" s="399"/>
      <c r="K99" s="399"/>
      <c r="L99" s="399"/>
      <c r="M99" s="399"/>
      <c r="N99" s="399"/>
      <c r="O99" s="399"/>
      <c r="P99" s="399"/>
      <c r="Q99" s="399"/>
      <c r="R99" s="399"/>
      <c r="S99" s="399"/>
      <c r="T99" s="399"/>
      <c r="U99" s="399"/>
      <c r="V99" s="399"/>
      <c r="W99" s="399"/>
      <c r="X99" s="399"/>
      <c r="Y99" s="399"/>
      <c r="Z99" s="399"/>
      <c r="AA99" s="399"/>
      <c r="AB99" s="399"/>
    </row>
    <row r="100" spans="1:28" s="22" customFormat="1" ht="18" x14ac:dyDescent="0.25">
      <c r="A100" s="243">
        <f t="shared" si="1"/>
        <v>97</v>
      </c>
      <c r="B100" s="244"/>
      <c r="C100" s="399"/>
      <c r="D100" s="399"/>
      <c r="E100" s="399"/>
      <c r="F100" s="399"/>
      <c r="G100" s="399"/>
      <c r="H100" s="399"/>
      <c r="I100" s="399"/>
      <c r="J100" s="399"/>
      <c r="K100" s="399"/>
      <c r="L100" s="399"/>
      <c r="M100" s="399"/>
      <c r="N100" s="399"/>
      <c r="O100" s="399"/>
      <c r="P100" s="399"/>
      <c r="Q100" s="399"/>
      <c r="R100" s="399"/>
      <c r="S100" s="399"/>
      <c r="T100" s="399"/>
      <c r="U100" s="399"/>
      <c r="V100" s="399"/>
      <c r="W100" s="399"/>
      <c r="X100" s="399"/>
      <c r="Y100" s="399"/>
      <c r="Z100" s="399"/>
      <c r="AA100" s="399"/>
      <c r="AB100" s="399"/>
    </row>
    <row r="101" spans="1:28" s="22" customFormat="1" ht="18" x14ac:dyDescent="0.25">
      <c r="A101" s="243">
        <f t="shared" si="1"/>
        <v>98</v>
      </c>
      <c r="B101" s="244"/>
      <c r="C101" s="399"/>
      <c r="D101" s="399"/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399"/>
      <c r="P101" s="399"/>
      <c r="Q101" s="399"/>
      <c r="R101" s="399"/>
      <c r="S101" s="399"/>
      <c r="T101" s="399"/>
      <c r="U101" s="399"/>
      <c r="V101" s="399"/>
      <c r="W101" s="399"/>
      <c r="X101" s="399"/>
      <c r="Y101" s="399"/>
      <c r="Z101" s="399"/>
      <c r="AA101" s="399"/>
      <c r="AB101" s="399"/>
    </row>
    <row r="102" spans="1:28" s="22" customFormat="1" ht="18" x14ac:dyDescent="0.25">
      <c r="A102" s="243">
        <f t="shared" si="1"/>
        <v>99</v>
      </c>
      <c r="B102" s="244"/>
      <c r="C102" s="399"/>
      <c r="D102" s="399"/>
      <c r="E102" s="399"/>
      <c r="F102" s="399"/>
      <c r="G102" s="399"/>
      <c r="H102" s="399"/>
      <c r="I102" s="399"/>
      <c r="J102" s="399"/>
      <c r="K102" s="399"/>
      <c r="L102" s="399"/>
      <c r="M102" s="399"/>
      <c r="N102" s="399"/>
      <c r="O102" s="399"/>
      <c r="P102" s="399"/>
      <c r="Q102" s="399"/>
      <c r="R102" s="399"/>
      <c r="S102" s="399"/>
      <c r="T102" s="399"/>
      <c r="U102" s="399"/>
      <c r="V102" s="399"/>
      <c r="W102" s="399"/>
      <c r="X102" s="399"/>
      <c r="Y102" s="399"/>
      <c r="Z102" s="399"/>
      <c r="AA102" s="399"/>
      <c r="AB102" s="399"/>
    </row>
    <row r="103" spans="1:28" s="22" customFormat="1" ht="18" x14ac:dyDescent="0.25">
      <c r="A103" s="243">
        <f t="shared" si="1"/>
        <v>100</v>
      </c>
      <c r="B103" s="244"/>
      <c r="C103" s="399"/>
      <c r="D103" s="399"/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  <c r="O103" s="399"/>
      <c r="P103" s="399"/>
      <c r="Q103" s="399"/>
      <c r="R103" s="399"/>
      <c r="S103" s="399"/>
      <c r="T103" s="399"/>
      <c r="U103" s="399"/>
      <c r="V103" s="399"/>
      <c r="W103" s="399"/>
      <c r="X103" s="399"/>
      <c r="Y103" s="399"/>
      <c r="Z103" s="399"/>
      <c r="AA103" s="399"/>
      <c r="AB103" s="399"/>
    </row>
    <row r="104" spans="1:28" s="22" customFormat="1" ht="18" x14ac:dyDescent="0.25">
      <c r="A104" s="243">
        <f t="shared" si="1"/>
        <v>101</v>
      </c>
      <c r="B104" s="244"/>
      <c r="C104" s="399"/>
      <c r="D104" s="399"/>
      <c r="E104" s="399"/>
      <c r="F104" s="399"/>
      <c r="G104" s="399"/>
      <c r="H104" s="399"/>
      <c r="I104" s="399"/>
      <c r="J104" s="399"/>
      <c r="K104" s="399"/>
      <c r="L104" s="399"/>
      <c r="M104" s="399"/>
      <c r="N104" s="399"/>
      <c r="O104" s="399"/>
      <c r="P104" s="399"/>
      <c r="Q104" s="399"/>
      <c r="R104" s="399"/>
      <c r="S104" s="399"/>
      <c r="T104" s="399"/>
      <c r="U104" s="399"/>
      <c r="V104" s="399"/>
      <c r="W104" s="399"/>
      <c r="X104" s="399"/>
      <c r="Y104" s="399"/>
      <c r="Z104" s="399"/>
      <c r="AA104" s="399"/>
      <c r="AB104" s="399"/>
    </row>
    <row r="105" spans="1:28" s="22" customFormat="1" ht="18" x14ac:dyDescent="0.25">
      <c r="A105" s="243">
        <f t="shared" si="1"/>
        <v>102</v>
      </c>
      <c r="B105" s="244"/>
      <c r="C105" s="399"/>
      <c r="D105" s="399"/>
      <c r="E105" s="399"/>
      <c r="F105" s="399"/>
      <c r="G105" s="399"/>
      <c r="H105" s="399"/>
      <c r="I105" s="399"/>
      <c r="J105" s="399"/>
      <c r="K105" s="399"/>
      <c r="L105" s="399"/>
      <c r="M105" s="399"/>
      <c r="N105" s="399"/>
      <c r="O105" s="399"/>
      <c r="P105" s="399"/>
      <c r="Q105" s="399"/>
      <c r="R105" s="399"/>
      <c r="S105" s="399"/>
      <c r="T105" s="399"/>
      <c r="U105" s="399"/>
      <c r="V105" s="399"/>
      <c r="W105" s="399"/>
      <c r="X105" s="399"/>
      <c r="Y105" s="399"/>
      <c r="Z105" s="399"/>
      <c r="AA105" s="399"/>
      <c r="AB105" s="399"/>
    </row>
    <row r="106" spans="1:28" s="22" customFormat="1" ht="18" x14ac:dyDescent="0.25">
      <c r="A106" s="243">
        <f t="shared" si="1"/>
        <v>103</v>
      </c>
      <c r="B106" s="244"/>
      <c r="C106" s="399"/>
      <c r="D106" s="399"/>
      <c r="E106" s="399"/>
      <c r="F106" s="399"/>
      <c r="G106" s="399"/>
      <c r="H106" s="399"/>
      <c r="I106" s="399"/>
      <c r="J106" s="399"/>
      <c r="K106" s="399"/>
      <c r="L106" s="399"/>
      <c r="M106" s="399"/>
      <c r="N106" s="399"/>
      <c r="O106" s="399"/>
      <c r="P106" s="399"/>
      <c r="Q106" s="399"/>
      <c r="R106" s="399"/>
      <c r="S106" s="399"/>
      <c r="T106" s="399"/>
      <c r="U106" s="399"/>
      <c r="V106" s="399"/>
      <c r="W106" s="399"/>
      <c r="X106" s="399"/>
      <c r="Y106" s="399"/>
      <c r="Z106" s="399"/>
      <c r="AA106" s="399"/>
      <c r="AB106" s="399"/>
    </row>
    <row r="107" spans="1:28" s="22" customFormat="1" ht="18" x14ac:dyDescent="0.25">
      <c r="A107" s="243">
        <f t="shared" si="1"/>
        <v>104</v>
      </c>
      <c r="B107" s="244"/>
      <c r="C107" s="399"/>
      <c r="D107" s="399"/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  <c r="O107" s="399"/>
      <c r="P107" s="399"/>
      <c r="Q107" s="399"/>
      <c r="R107" s="399"/>
      <c r="S107" s="399"/>
      <c r="T107" s="399"/>
      <c r="U107" s="399"/>
      <c r="V107" s="399"/>
      <c r="W107" s="399"/>
      <c r="X107" s="399"/>
      <c r="Y107" s="399"/>
      <c r="Z107" s="399"/>
      <c r="AA107" s="399"/>
      <c r="AB107" s="399"/>
    </row>
    <row r="108" spans="1:28" s="22" customFormat="1" ht="18" x14ac:dyDescent="0.25">
      <c r="A108" s="243">
        <f t="shared" si="1"/>
        <v>105</v>
      </c>
      <c r="B108" s="244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  <c r="Q108" s="399"/>
      <c r="R108" s="399"/>
      <c r="S108" s="399"/>
      <c r="T108" s="399"/>
      <c r="U108" s="399"/>
      <c r="V108" s="399"/>
      <c r="W108" s="399"/>
      <c r="X108" s="399"/>
      <c r="Y108" s="399"/>
      <c r="Z108" s="399"/>
      <c r="AA108" s="399"/>
      <c r="AB108" s="399"/>
    </row>
    <row r="109" spans="1:28" s="22" customFormat="1" ht="18" x14ac:dyDescent="0.25">
      <c r="A109" s="243">
        <f t="shared" si="1"/>
        <v>106</v>
      </c>
      <c r="B109" s="244"/>
      <c r="C109" s="399"/>
      <c r="D109" s="399"/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399"/>
      <c r="P109" s="399"/>
      <c r="Q109" s="399"/>
      <c r="R109" s="399"/>
      <c r="S109" s="399"/>
      <c r="T109" s="399"/>
      <c r="U109" s="399"/>
      <c r="V109" s="399"/>
      <c r="W109" s="399"/>
      <c r="X109" s="399"/>
      <c r="Y109" s="399"/>
      <c r="Z109" s="399"/>
      <c r="AA109" s="399"/>
      <c r="AB109" s="399"/>
    </row>
    <row r="110" spans="1:28" s="22" customFormat="1" ht="18" x14ac:dyDescent="0.25">
      <c r="A110" s="243">
        <f t="shared" si="1"/>
        <v>107</v>
      </c>
      <c r="B110" s="244"/>
      <c r="C110" s="399"/>
      <c r="D110" s="399"/>
      <c r="E110" s="399"/>
      <c r="F110" s="399"/>
      <c r="G110" s="399"/>
      <c r="H110" s="399"/>
      <c r="I110" s="399"/>
      <c r="J110" s="399"/>
      <c r="K110" s="399"/>
      <c r="L110" s="399"/>
      <c r="M110" s="399"/>
      <c r="N110" s="399"/>
      <c r="O110" s="399"/>
      <c r="P110" s="399"/>
      <c r="Q110" s="399"/>
      <c r="R110" s="399"/>
      <c r="S110" s="399"/>
      <c r="T110" s="399"/>
      <c r="U110" s="399"/>
      <c r="V110" s="399"/>
      <c r="W110" s="399"/>
      <c r="X110" s="399"/>
      <c r="Y110" s="399"/>
      <c r="Z110" s="399"/>
      <c r="AA110" s="399"/>
      <c r="AB110" s="399"/>
    </row>
    <row r="111" spans="1:28" s="22" customFormat="1" ht="18" x14ac:dyDescent="0.25">
      <c r="A111" s="243">
        <f t="shared" si="1"/>
        <v>108</v>
      </c>
      <c r="B111" s="244"/>
      <c r="C111" s="399"/>
      <c r="D111" s="399"/>
      <c r="E111" s="399"/>
      <c r="F111" s="399"/>
      <c r="G111" s="399"/>
      <c r="H111" s="399"/>
      <c r="I111" s="399"/>
      <c r="J111" s="399"/>
      <c r="K111" s="399"/>
      <c r="L111" s="399"/>
      <c r="M111" s="399"/>
      <c r="N111" s="399"/>
      <c r="O111" s="399"/>
      <c r="P111" s="399"/>
      <c r="Q111" s="399"/>
      <c r="R111" s="399"/>
      <c r="S111" s="399"/>
      <c r="T111" s="399"/>
      <c r="U111" s="399"/>
      <c r="V111" s="399"/>
      <c r="W111" s="399"/>
      <c r="X111" s="399"/>
      <c r="Y111" s="399"/>
      <c r="Z111" s="399"/>
      <c r="AA111" s="399"/>
      <c r="AB111" s="399"/>
    </row>
    <row r="112" spans="1:28" s="22" customFormat="1" ht="18" x14ac:dyDescent="0.25">
      <c r="A112" s="243">
        <f t="shared" si="1"/>
        <v>109</v>
      </c>
      <c r="B112" s="244"/>
      <c r="C112" s="399"/>
      <c r="D112" s="399"/>
      <c r="E112" s="399"/>
      <c r="F112" s="399"/>
      <c r="G112" s="399"/>
      <c r="H112" s="399"/>
      <c r="I112" s="399"/>
      <c r="J112" s="399"/>
      <c r="K112" s="399"/>
      <c r="L112" s="399"/>
      <c r="M112" s="399"/>
      <c r="N112" s="399"/>
      <c r="O112" s="399"/>
      <c r="P112" s="399"/>
      <c r="Q112" s="399"/>
      <c r="R112" s="399"/>
      <c r="S112" s="399"/>
      <c r="T112" s="399"/>
      <c r="U112" s="399"/>
      <c r="V112" s="399"/>
      <c r="W112" s="399"/>
      <c r="X112" s="399"/>
      <c r="Y112" s="399"/>
      <c r="Z112" s="399"/>
      <c r="AA112" s="399"/>
      <c r="AB112" s="399"/>
    </row>
    <row r="113" spans="1:28" s="22" customFormat="1" ht="18" x14ac:dyDescent="0.25">
      <c r="A113" s="243">
        <f t="shared" si="1"/>
        <v>110</v>
      </c>
      <c r="B113" s="244"/>
      <c r="C113" s="399"/>
      <c r="D113" s="399"/>
      <c r="E113" s="399"/>
      <c r="F113" s="399"/>
      <c r="G113" s="399"/>
      <c r="H113" s="399"/>
      <c r="I113" s="399"/>
      <c r="J113" s="399"/>
      <c r="K113" s="399"/>
      <c r="L113" s="399"/>
      <c r="M113" s="399"/>
      <c r="N113" s="399"/>
      <c r="O113" s="399"/>
      <c r="P113" s="399"/>
      <c r="Q113" s="399"/>
      <c r="R113" s="399"/>
      <c r="S113" s="399"/>
      <c r="T113" s="399"/>
      <c r="U113" s="399"/>
      <c r="V113" s="399"/>
      <c r="W113" s="399"/>
      <c r="X113" s="399"/>
      <c r="Y113" s="399"/>
      <c r="Z113" s="399"/>
      <c r="AA113" s="399"/>
      <c r="AB113" s="399"/>
    </row>
    <row r="114" spans="1:28" s="22" customFormat="1" ht="18" x14ac:dyDescent="0.25">
      <c r="A114" s="243">
        <f t="shared" si="1"/>
        <v>111</v>
      </c>
      <c r="B114" s="244"/>
      <c r="C114" s="399"/>
      <c r="D114" s="399"/>
      <c r="E114" s="399"/>
      <c r="F114" s="399"/>
      <c r="G114" s="399"/>
      <c r="H114" s="399"/>
      <c r="I114" s="399"/>
      <c r="J114" s="399"/>
      <c r="K114" s="399"/>
      <c r="L114" s="399"/>
      <c r="M114" s="399"/>
      <c r="N114" s="399"/>
      <c r="O114" s="399"/>
      <c r="P114" s="399"/>
      <c r="Q114" s="399"/>
      <c r="R114" s="399"/>
      <c r="S114" s="399"/>
      <c r="T114" s="399"/>
      <c r="U114" s="399"/>
      <c r="V114" s="399"/>
      <c r="W114" s="399"/>
      <c r="X114" s="399"/>
      <c r="Y114" s="399"/>
      <c r="Z114" s="399"/>
      <c r="AA114" s="399"/>
      <c r="AB114" s="399"/>
    </row>
    <row r="115" spans="1:28" s="22" customFormat="1" ht="18" x14ac:dyDescent="0.25">
      <c r="A115" s="243">
        <f t="shared" si="1"/>
        <v>112</v>
      </c>
      <c r="B115" s="244"/>
      <c r="C115" s="399"/>
      <c r="D115" s="399"/>
      <c r="E115" s="399"/>
      <c r="F115" s="399"/>
      <c r="G115" s="399"/>
      <c r="H115" s="399"/>
      <c r="I115" s="399"/>
      <c r="J115" s="399"/>
      <c r="K115" s="399"/>
      <c r="L115" s="399"/>
      <c r="M115" s="399"/>
      <c r="N115" s="399"/>
      <c r="O115" s="399"/>
      <c r="P115" s="399"/>
      <c r="Q115" s="399"/>
      <c r="R115" s="399"/>
      <c r="S115" s="399"/>
      <c r="T115" s="399"/>
      <c r="U115" s="399"/>
      <c r="V115" s="399"/>
      <c r="W115" s="399"/>
      <c r="X115" s="399"/>
      <c r="Y115" s="399"/>
      <c r="Z115" s="399"/>
      <c r="AA115" s="399"/>
      <c r="AB115" s="399"/>
    </row>
    <row r="116" spans="1:28" s="22" customFormat="1" ht="18" x14ac:dyDescent="0.25">
      <c r="A116" s="243">
        <f t="shared" si="1"/>
        <v>113</v>
      </c>
      <c r="B116" s="244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  <c r="Q116" s="399"/>
      <c r="R116" s="399"/>
      <c r="S116" s="399"/>
      <c r="T116" s="399"/>
      <c r="U116" s="399"/>
      <c r="V116" s="399"/>
      <c r="W116" s="399"/>
      <c r="X116" s="399"/>
      <c r="Y116" s="399"/>
      <c r="Z116" s="399"/>
      <c r="AA116" s="399"/>
      <c r="AB116" s="399"/>
    </row>
    <row r="117" spans="1:28" s="22" customFormat="1" ht="18" x14ac:dyDescent="0.25">
      <c r="A117" s="243">
        <f t="shared" si="1"/>
        <v>114</v>
      </c>
      <c r="B117" s="244"/>
      <c r="C117" s="399"/>
      <c r="D117" s="399"/>
      <c r="E117" s="399"/>
      <c r="F117" s="399"/>
      <c r="G117" s="399"/>
      <c r="H117" s="399"/>
      <c r="I117" s="399"/>
      <c r="J117" s="399"/>
      <c r="K117" s="399"/>
      <c r="L117" s="399"/>
      <c r="M117" s="399"/>
      <c r="N117" s="399"/>
      <c r="O117" s="399"/>
      <c r="P117" s="399"/>
      <c r="Q117" s="399"/>
      <c r="R117" s="399"/>
      <c r="S117" s="399"/>
      <c r="T117" s="399"/>
      <c r="U117" s="399"/>
      <c r="V117" s="399"/>
      <c r="W117" s="399"/>
      <c r="X117" s="399"/>
      <c r="Y117" s="399"/>
      <c r="Z117" s="399"/>
      <c r="AA117" s="399"/>
      <c r="AB117" s="399"/>
    </row>
    <row r="118" spans="1:28" s="22" customFormat="1" ht="18" x14ac:dyDescent="0.25">
      <c r="A118" s="243">
        <f t="shared" si="1"/>
        <v>115</v>
      </c>
      <c r="B118" s="244"/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N118" s="399"/>
      <c r="O118" s="399"/>
      <c r="P118" s="399"/>
      <c r="Q118" s="399"/>
      <c r="R118" s="399"/>
      <c r="S118" s="399"/>
      <c r="T118" s="399"/>
      <c r="U118" s="399"/>
      <c r="V118" s="399"/>
      <c r="W118" s="399"/>
      <c r="X118" s="399"/>
      <c r="Y118" s="399"/>
      <c r="Z118" s="399"/>
      <c r="AA118" s="399"/>
      <c r="AB118" s="399"/>
    </row>
    <row r="119" spans="1:28" s="22" customFormat="1" ht="18" x14ac:dyDescent="0.25">
      <c r="A119" s="243">
        <f t="shared" si="1"/>
        <v>116</v>
      </c>
      <c r="B119" s="244"/>
      <c r="C119" s="399"/>
      <c r="D119" s="399"/>
      <c r="E119" s="399"/>
      <c r="F119" s="399"/>
      <c r="G119" s="399"/>
      <c r="H119" s="399"/>
      <c r="I119" s="399"/>
      <c r="J119" s="399"/>
      <c r="K119" s="399"/>
      <c r="L119" s="399"/>
      <c r="M119" s="399"/>
      <c r="N119" s="399"/>
      <c r="O119" s="399"/>
      <c r="P119" s="399"/>
      <c r="Q119" s="399"/>
      <c r="R119" s="399"/>
      <c r="S119" s="399"/>
      <c r="T119" s="399"/>
      <c r="U119" s="399"/>
      <c r="V119" s="399"/>
      <c r="W119" s="399"/>
      <c r="X119" s="399"/>
      <c r="Y119" s="399"/>
      <c r="Z119" s="399"/>
      <c r="AA119" s="399"/>
      <c r="AB119" s="399"/>
    </row>
    <row r="120" spans="1:28" s="22" customFormat="1" ht="18" x14ac:dyDescent="0.25">
      <c r="A120" s="243">
        <f t="shared" si="1"/>
        <v>117</v>
      </c>
      <c r="B120" s="244"/>
      <c r="C120" s="399"/>
      <c r="D120" s="399"/>
      <c r="E120" s="399"/>
      <c r="F120" s="399"/>
      <c r="G120" s="399"/>
      <c r="H120" s="399"/>
      <c r="I120" s="399"/>
      <c r="J120" s="399"/>
      <c r="K120" s="399"/>
      <c r="L120" s="399"/>
      <c r="M120" s="399"/>
      <c r="N120" s="399"/>
      <c r="O120" s="399"/>
      <c r="P120" s="399"/>
      <c r="Q120" s="399"/>
      <c r="R120" s="399"/>
      <c r="S120" s="399"/>
      <c r="T120" s="399"/>
      <c r="U120" s="399"/>
      <c r="V120" s="399"/>
      <c r="W120" s="399"/>
      <c r="X120" s="399"/>
      <c r="Y120" s="399"/>
      <c r="Z120" s="399"/>
      <c r="AA120" s="399"/>
      <c r="AB120" s="399"/>
    </row>
    <row r="121" spans="1:28" s="22" customFormat="1" ht="18" x14ac:dyDescent="0.25">
      <c r="A121" s="243">
        <f t="shared" si="1"/>
        <v>118</v>
      </c>
      <c r="B121" s="244"/>
      <c r="C121" s="399"/>
      <c r="D121" s="399"/>
      <c r="E121" s="399"/>
      <c r="F121" s="399"/>
      <c r="G121" s="399"/>
      <c r="H121" s="399"/>
      <c r="I121" s="399"/>
      <c r="J121" s="399"/>
      <c r="K121" s="399"/>
      <c r="L121" s="399"/>
      <c r="M121" s="399"/>
      <c r="N121" s="399"/>
      <c r="O121" s="399"/>
      <c r="P121" s="399"/>
      <c r="Q121" s="399"/>
      <c r="R121" s="399"/>
      <c r="S121" s="399"/>
      <c r="T121" s="399"/>
      <c r="U121" s="399"/>
      <c r="V121" s="399"/>
      <c r="W121" s="399"/>
      <c r="X121" s="399"/>
      <c r="Y121" s="399"/>
      <c r="Z121" s="399"/>
      <c r="AA121" s="399"/>
      <c r="AB121" s="399"/>
    </row>
    <row r="122" spans="1:28" s="22" customFormat="1" ht="18" x14ac:dyDescent="0.25">
      <c r="A122" s="243">
        <f t="shared" si="1"/>
        <v>119</v>
      </c>
      <c r="B122" s="244"/>
      <c r="C122" s="399"/>
      <c r="D122" s="399"/>
      <c r="E122" s="399"/>
      <c r="F122" s="399"/>
      <c r="G122" s="399"/>
      <c r="H122" s="399"/>
      <c r="I122" s="399"/>
      <c r="J122" s="399"/>
      <c r="K122" s="399"/>
      <c r="L122" s="399"/>
      <c r="M122" s="399"/>
      <c r="N122" s="399"/>
      <c r="O122" s="399"/>
      <c r="P122" s="399"/>
      <c r="Q122" s="399"/>
      <c r="R122" s="399"/>
      <c r="S122" s="399"/>
      <c r="T122" s="399"/>
      <c r="U122" s="399"/>
      <c r="V122" s="399"/>
      <c r="W122" s="399"/>
      <c r="X122" s="399"/>
      <c r="Y122" s="399"/>
      <c r="Z122" s="399"/>
      <c r="AA122" s="399"/>
      <c r="AB122" s="399"/>
    </row>
    <row r="123" spans="1:28" s="22" customFormat="1" ht="18" x14ac:dyDescent="0.25">
      <c r="A123" s="243">
        <f t="shared" si="1"/>
        <v>120</v>
      </c>
      <c r="B123" s="244"/>
      <c r="C123" s="399"/>
      <c r="D123" s="399"/>
      <c r="E123" s="399"/>
      <c r="F123" s="399"/>
      <c r="G123" s="399"/>
      <c r="H123" s="399"/>
      <c r="I123" s="399"/>
      <c r="J123" s="399"/>
      <c r="K123" s="399"/>
      <c r="L123" s="399"/>
      <c r="M123" s="399"/>
      <c r="N123" s="399"/>
      <c r="O123" s="399"/>
      <c r="P123" s="399"/>
      <c r="Q123" s="399"/>
      <c r="R123" s="399"/>
      <c r="S123" s="399"/>
      <c r="T123" s="399"/>
      <c r="U123" s="399"/>
      <c r="V123" s="399"/>
      <c r="W123" s="399"/>
      <c r="X123" s="399"/>
      <c r="Y123" s="399"/>
      <c r="Z123" s="399"/>
      <c r="AA123" s="399"/>
      <c r="AB123" s="399"/>
    </row>
    <row r="124" spans="1:28" s="22" customFormat="1" ht="18" x14ac:dyDescent="0.25">
      <c r="A124" s="243">
        <f t="shared" si="1"/>
        <v>121</v>
      </c>
      <c r="B124" s="244"/>
      <c r="C124" s="399"/>
      <c r="D124" s="399"/>
      <c r="E124" s="399"/>
      <c r="F124" s="399"/>
      <c r="G124" s="399"/>
      <c r="H124" s="399"/>
      <c r="I124" s="399"/>
      <c r="J124" s="399"/>
      <c r="K124" s="399"/>
      <c r="L124" s="399"/>
      <c r="M124" s="399"/>
      <c r="N124" s="399"/>
      <c r="O124" s="399"/>
      <c r="P124" s="399"/>
      <c r="Q124" s="399"/>
      <c r="R124" s="399"/>
      <c r="S124" s="399"/>
      <c r="T124" s="399"/>
      <c r="U124" s="399"/>
      <c r="V124" s="399"/>
      <c r="W124" s="399"/>
      <c r="X124" s="399"/>
      <c r="Y124" s="399"/>
      <c r="Z124" s="399"/>
      <c r="AA124" s="399"/>
      <c r="AB124" s="399"/>
    </row>
    <row r="125" spans="1:28" s="22" customFormat="1" ht="18" x14ac:dyDescent="0.25">
      <c r="A125" s="243">
        <f t="shared" si="1"/>
        <v>122</v>
      </c>
      <c r="B125" s="244"/>
      <c r="C125" s="399"/>
      <c r="D125" s="399"/>
      <c r="E125" s="399"/>
      <c r="F125" s="399"/>
      <c r="G125" s="399"/>
      <c r="H125" s="399"/>
      <c r="I125" s="399"/>
      <c r="J125" s="399"/>
      <c r="K125" s="399"/>
      <c r="L125" s="399"/>
      <c r="M125" s="399"/>
      <c r="N125" s="399"/>
      <c r="O125" s="399"/>
      <c r="P125" s="399"/>
      <c r="Q125" s="399"/>
      <c r="R125" s="399"/>
      <c r="S125" s="399"/>
      <c r="T125" s="399"/>
      <c r="U125" s="399"/>
      <c r="V125" s="399"/>
      <c r="W125" s="399"/>
      <c r="X125" s="399"/>
      <c r="Y125" s="399"/>
      <c r="Z125" s="399"/>
      <c r="AA125" s="399"/>
      <c r="AB125" s="399"/>
    </row>
    <row r="126" spans="1:28" s="22" customFormat="1" ht="18" x14ac:dyDescent="0.25">
      <c r="A126" s="243">
        <f t="shared" si="1"/>
        <v>123</v>
      </c>
      <c r="B126" s="244"/>
      <c r="C126" s="399"/>
      <c r="D126" s="399"/>
      <c r="E126" s="399"/>
      <c r="F126" s="399"/>
      <c r="G126" s="399"/>
      <c r="H126" s="399"/>
      <c r="I126" s="399"/>
      <c r="J126" s="399"/>
      <c r="K126" s="399"/>
      <c r="L126" s="399"/>
      <c r="M126" s="399"/>
      <c r="N126" s="399"/>
      <c r="O126" s="399"/>
      <c r="P126" s="399"/>
      <c r="Q126" s="399"/>
      <c r="R126" s="399"/>
      <c r="S126" s="399"/>
      <c r="T126" s="399"/>
      <c r="U126" s="399"/>
      <c r="V126" s="399"/>
      <c r="W126" s="399"/>
      <c r="X126" s="399"/>
      <c r="Y126" s="399"/>
      <c r="Z126" s="399"/>
      <c r="AA126" s="399"/>
      <c r="AB126" s="399"/>
    </row>
    <row r="127" spans="1:28" s="22" customFormat="1" ht="18" x14ac:dyDescent="0.25">
      <c r="A127" s="243">
        <f t="shared" si="1"/>
        <v>124</v>
      </c>
      <c r="B127" s="244"/>
      <c r="C127" s="399"/>
      <c r="D127" s="399"/>
      <c r="E127" s="399"/>
      <c r="F127" s="399"/>
      <c r="G127" s="399"/>
      <c r="H127" s="399"/>
      <c r="I127" s="399"/>
      <c r="J127" s="399"/>
      <c r="K127" s="399"/>
      <c r="L127" s="399"/>
      <c r="M127" s="399"/>
      <c r="N127" s="399"/>
      <c r="O127" s="399"/>
      <c r="P127" s="399"/>
      <c r="Q127" s="399"/>
      <c r="R127" s="399"/>
      <c r="S127" s="399"/>
      <c r="T127" s="399"/>
      <c r="U127" s="399"/>
      <c r="V127" s="399"/>
      <c r="W127" s="399"/>
      <c r="X127" s="399"/>
      <c r="Y127" s="399"/>
      <c r="Z127" s="399"/>
      <c r="AA127" s="399"/>
      <c r="AB127" s="399"/>
    </row>
    <row r="128" spans="1:28" s="22" customFormat="1" ht="18" x14ac:dyDescent="0.25">
      <c r="A128" s="243">
        <f t="shared" si="1"/>
        <v>125</v>
      </c>
      <c r="B128" s="244"/>
      <c r="C128" s="399"/>
      <c r="D128" s="399"/>
      <c r="E128" s="399"/>
      <c r="F128" s="399"/>
      <c r="G128" s="399"/>
      <c r="H128" s="399"/>
      <c r="I128" s="399"/>
      <c r="J128" s="399"/>
      <c r="K128" s="399"/>
      <c r="L128" s="399"/>
      <c r="M128" s="399"/>
      <c r="N128" s="399"/>
      <c r="O128" s="399"/>
      <c r="P128" s="399"/>
      <c r="Q128" s="399"/>
      <c r="R128" s="399"/>
      <c r="S128" s="399"/>
      <c r="T128" s="399"/>
      <c r="U128" s="399"/>
      <c r="V128" s="399"/>
      <c r="W128" s="399"/>
      <c r="X128" s="399"/>
      <c r="Y128" s="399"/>
      <c r="Z128" s="399"/>
      <c r="AA128" s="399"/>
      <c r="AB128" s="399"/>
    </row>
    <row r="129" spans="1:28" s="22" customFormat="1" ht="18" x14ac:dyDescent="0.25">
      <c r="A129" s="243">
        <f t="shared" si="1"/>
        <v>126</v>
      </c>
      <c r="B129" s="244"/>
      <c r="C129" s="399"/>
      <c r="D129" s="399"/>
      <c r="E129" s="399"/>
      <c r="F129" s="399"/>
      <c r="G129" s="399"/>
      <c r="H129" s="399"/>
      <c r="I129" s="399"/>
      <c r="J129" s="399"/>
      <c r="K129" s="399"/>
      <c r="L129" s="399"/>
      <c r="M129" s="399"/>
      <c r="N129" s="399"/>
      <c r="O129" s="399"/>
      <c r="P129" s="399"/>
      <c r="Q129" s="399"/>
      <c r="R129" s="399"/>
      <c r="S129" s="399"/>
      <c r="T129" s="399"/>
      <c r="U129" s="399"/>
      <c r="V129" s="399"/>
      <c r="W129" s="399"/>
      <c r="X129" s="399"/>
      <c r="Y129" s="399"/>
      <c r="Z129" s="399"/>
      <c r="AA129" s="399"/>
      <c r="AB129" s="399"/>
    </row>
    <row r="130" spans="1:28" s="22" customFormat="1" ht="18" x14ac:dyDescent="0.25">
      <c r="A130" s="243">
        <f t="shared" si="1"/>
        <v>127</v>
      </c>
      <c r="B130" s="244"/>
      <c r="C130" s="399"/>
      <c r="D130" s="399"/>
      <c r="E130" s="399"/>
      <c r="F130" s="399"/>
      <c r="G130" s="399"/>
      <c r="H130" s="399"/>
      <c r="I130" s="399"/>
      <c r="J130" s="399"/>
      <c r="K130" s="399"/>
      <c r="L130" s="399"/>
      <c r="M130" s="399"/>
      <c r="N130" s="399"/>
      <c r="O130" s="399"/>
      <c r="P130" s="399"/>
      <c r="Q130" s="399"/>
      <c r="R130" s="399"/>
      <c r="S130" s="399"/>
      <c r="T130" s="399"/>
      <c r="U130" s="399"/>
      <c r="V130" s="399"/>
      <c r="W130" s="399"/>
      <c r="X130" s="399"/>
      <c r="Y130" s="399"/>
      <c r="Z130" s="399"/>
      <c r="AA130" s="399"/>
      <c r="AB130" s="399"/>
    </row>
    <row r="131" spans="1:28" s="22" customFormat="1" ht="18" x14ac:dyDescent="0.25">
      <c r="A131" s="243">
        <f t="shared" si="1"/>
        <v>128</v>
      </c>
      <c r="B131" s="244"/>
      <c r="C131" s="399"/>
      <c r="D131" s="399"/>
      <c r="E131" s="399"/>
      <c r="F131" s="399"/>
      <c r="G131" s="399"/>
      <c r="H131" s="399"/>
      <c r="I131" s="399"/>
      <c r="J131" s="399"/>
      <c r="K131" s="399"/>
      <c r="L131" s="399"/>
      <c r="M131" s="399"/>
      <c r="N131" s="399"/>
      <c r="O131" s="399"/>
      <c r="P131" s="399"/>
      <c r="Q131" s="399"/>
      <c r="R131" s="399"/>
      <c r="S131" s="399"/>
      <c r="T131" s="399"/>
      <c r="U131" s="399"/>
      <c r="V131" s="399"/>
      <c r="W131" s="399"/>
      <c r="X131" s="399"/>
      <c r="Y131" s="399"/>
      <c r="Z131" s="399"/>
      <c r="AA131" s="399"/>
      <c r="AB131" s="399"/>
    </row>
    <row r="132" spans="1:28" s="22" customFormat="1" ht="18" x14ac:dyDescent="0.25">
      <c r="A132" s="243">
        <f t="shared" si="1"/>
        <v>129</v>
      </c>
      <c r="B132" s="244"/>
      <c r="C132" s="399"/>
      <c r="D132" s="399"/>
      <c r="E132" s="399"/>
      <c r="F132" s="399"/>
      <c r="G132" s="399"/>
      <c r="H132" s="399"/>
      <c r="I132" s="399"/>
      <c r="J132" s="399"/>
      <c r="K132" s="399"/>
      <c r="L132" s="399"/>
      <c r="M132" s="399"/>
      <c r="N132" s="399"/>
      <c r="O132" s="399"/>
      <c r="P132" s="399"/>
      <c r="Q132" s="399"/>
      <c r="R132" s="399"/>
      <c r="S132" s="399"/>
      <c r="T132" s="399"/>
      <c r="U132" s="399"/>
      <c r="V132" s="399"/>
      <c r="W132" s="399"/>
      <c r="X132" s="399"/>
      <c r="Y132" s="399"/>
      <c r="Z132" s="399"/>
      <c r="AA132" s="399"/>
      <c r="AB132" s="399"/>
    </row>
    <row r="133" spans="1:28" s="22" customFormat="1" ht="18" x14ac:dyDescent="0.25">
      <c r="A133" s="243">
        <f t="shared" si="1"/>
        <v>130</v>
      </c>
      <c r="B133" s="244"/>
      <c r="C133" s="399"/>
      <c r="D133" s="399"/>
      <c r="E133" s="399"/>
      <c r="F133" s="399"/>
      <c r="G133" s="399"/>
      <c r="H133" s="399"/>
      <c r="I133" s="399"/>
      <c r="J133" s="399"/>
      <c r="K133" s="399"/>
      <c r="L133" s="399"/>
      <c r="M133" s="399"/>
      <c r="N133" s="399"/>
      <c r="O133" s="399"/>
      <c r="P133" s="399"/>
      <c r="Q133" s="399"/>
      <c r="R133" s="399"/>
      <c r="S133" s="399"/>
      <c r="T133" s="399"/>
      <c r="U133" s="399"/>
      <c r="V133" s="399"/>
      <c r="W133" s="399"/>
      <c r="X133" s="399"/>
      <c r="Y133" s="399"/>
      <c r="Z133" s="399"/>
      <c r="AA133" s="399"/>
      <c r="AB133" s="399"/>
    </row>
    <row r="134" spans="1:28" s="22" customFormat="1" ht="18" x14ac:dyDescent="0.25">
      <c r="A134" s="243">
        <f t="shared" ref="A134:A153" si="2">A133+1</f>
        <v>131</v>
      </c>
      <c r="B134" s="244"/>
      <c r="C134" s="399"/>
      <c r="D134" s="399"/>
      <c r="E134" s="399"/>
      <c r="F134" s="399"/>
      <c r="G134" s="399"/>
      <c r="H134" s="399"/>
      <c r="I134" s="399"/>
      <c r="J134" s="399"/>
      <c r="K134" s="399"/>
      <c r="L134" s="399"/>
      <c r="M134" s="399"/>
      <c r="N134" s="399"/>
      <c r="O134" s="399"/>
      <c r="P134" s="399"/>
      <c r="Q134" s="399"/>
      <c r="R134" s="399"/>
      <c r="S134" s="399"/>
      <c r="T134" s="399"/>
      <c r="U134" s="399"/>
      <c r="V134" s="399"/>
      <c r="W134" s="399"/>
      <c r="X134" s="399"/>
      <c r="Y134" s="399"/>
      <c r="Z134" s="399"/>
      <c r="AA134" s="399"/>
      <c r="AB134" s="399"/>
    </row>
    <row r="135" spans="1:28" s="22" customFormat="1" ht="18" x14ac:dyDescent="0.25">
      <c r="A135" s="243">
        <f t="shared" si="2"/>
        <v>132</v>
      </c>
      <c r="B135" s="244"/>
      <c r="C135" s="399"/>
      <c r="D135" s="399"/>
      <c r="E135" s="399"/>
      <c r="F135" s="399"/>
      <c r="G135" s="399"/>
      <c r="H135" s="399"/>
      <c r="I135" s="399"/>
      <c r="J135" s="399"/>
      <c r="K135" s="399"/>
      <c r="L135" s="399"/>
      <c r="M135" s="399"/>
      <c r="N135" s="399"/>
      <c r="O135" s="399"/>
      <c r="P135" s="399"/>
      <c r="Q135" s="399"/>
      <c r="R135" s="399"/>
      <c r="S135" s="399"/>
      <c r="T135" s="399"/>
      <c r="U135" s="399"/>
      <c r="V135" s="399"/>
      <c r="W135" s="399"/>
      <c r="X135" s="399"/>
      <c r="Y135" s="399"/>
      <c r="Z135" s="399"/>
      <c r="AA135" s="399"/>
      <c r="AB135" s="399"/>
    </row>
    <row r="136" spans="1:28" s="22" customFormat="1" ht="18" x14ac:dyDescent="0.25">
      <c r="A136" s="243">
        <f t="shared" si="2"/>
        <v>133</v>
      </c>
      <c r="B136" s="244"/>
      <c r="C136" s="399"/>
      <c r="D136" s="399"/>
      <c r="E136" s="399"/>
      <c r="F136" s="399"/>
      <c r="G136" s="399"/>
      <c r="H136" s="399"/>
      <c r="I136" s="399"/>
      <c r="J136" s="399"/>
      <c r="K136" s="399"/>
      <c r="L136" s="399"/>
      <c r="M136" s="399"/>
      <c r="N136" s="399"/>
      <c r="O136" s="399"/>
      <c r="P136" s="399"/>
      <c r="Q136" s="399"/>
      <c r="R136" s="399"/>
      <c r="S136" s="399"/>
      <c r="T136" s="399"/>
      <c r="U136" s="399"/>
      <c r="V136" s="399"/>
      <c r="W136" s="399"/>
      <c r="X136" s="399"/>
      <c r="Y136" s="399"/>
      <c r="Z136" s="399"/>
      <c r="AA136" s="399"/>
      <c r="AB136" s="399"/>
    </row>
    <row r="137" spans="1:28" s="22" customFormat="1" ht="18" x14ac:dyDescent="0.25">
      <c r="A137" s="243">
        <f t="shared" si="2"/>
        <v>134</v>
      </c>
      <c r="B137" s="244"/>
      <c r="C137" s="399"/>
      <c r="D137" s="399"/>
      <c r="E137" s="399"/>
      <c r="F137" s="399"/>
      <c r="G137" s="399"/>
      <c r="H137" s="399"/>
      <c r="I137" s="399"/>
      <c r="J137" s="399"/>
      <c r="K137" s="399"/>
      <c r="L137" s="399"/>
      <c r="M137" s="399"/>
      <c r="N137" s="399"/>
      <c r="O137" s="399"/>
      <c r="P137" s="399"/>
      <c r="Q137" s="399"/>
      <c r="R137" s="399"/>
      <c r="S137" s="399"/>
      <c r="T137" s="399"/>
      <c r="U137" s="399"/>
      <c r="V137" s="399"/>
      <c r="W137" s="399"/>
      <c r="X137" s="399"/>
      <c r="Y137" s="399"/>
      <c r="Z137" s="399"/>
      <c r="AA137" s="399"/>
      <c r="AB137" s="399"/>
    </row>
    <row r="138" spans="1:28" s="22" customFormat="1" ht="18" x14ac:dyDescent="0.25">
      <c r="A138" s="243">
        <f t="shared" si="2"/>
        <v>135</v>
      </c>
      <c r="B138" s="244"/>
      <c r="C138" s="399"/>
      <c r="D138" s="399"/>
      <c r="E138" s="399"/>
      <c r="F138" s="399"/>
      <c r="G138" s="399"/>
      <c r="H138" s="399"/>
      <c r="I138" s="399"/>
      <c r="J138" s="399"/>
      <c r="K138" s="399"/>
      <c r="L138" s="399"/>
      <c r="M138" s="399"/>
      <c r="N138" s="399"/>
      <c r="O138" s="399"/>
      <c r="P138" s="399"/>
      <c r="Q138" s="399"/>
      <c r="R138" s="399"/>
      <c r="S138" s="399"/>
      <c r="T138" s="399"/>
      <c r="U138" s="399"/>
      <c r="V138" s="399"/>
      <c r="W138" s="399"/>
      <c r="X138" s="399"/>
      <c r="Y138" s="399"/>
      <c r="Z138" s="399"/>
      <c r="AA138" s="399"/>
      <c r="AB138" s="399"/>
    </row>
    <row r="139" spans="1:28" s="22" customFormat="1" ht="18" x14ac:dyDescent="0.25">
      <c r="A139" s="243">
        <f t="shared" si="2"/>
        <v>136</v>
      </c>
      <c r="B139" s="244"/>
      <c r="C139" s="399"/>
      <c r="D139" s="399"/>
      <c r="E139" s="399"/>
      <c r="F139" s="399"/>
      <c r="G139" s="399"/>
      <c r="H139" s="399"/>
      <c r="I139" s="399"/>
      <c r="J139" s="399"/>
      <c r="K139" s="399"/>
      <c r="L139" s="399"/>
      <c r="M139" s="399"/>
      <c r="N139" s="399"/>
      <c r="O139" s="399"/>
      <c r="P139" s="399"/>
      <c r="Q139" s="399"/>
      <c r="R139" s="399"/>
      <c r="S139" s="399"/>
      <c r="T139" s="399"/>
      <c r="U139" s="399"/>
      <c r="V139" s="399"/>
      <c r="W139" s="399"/>
      <c r="X139" s="399"/>
      <c r="Y139" s="399"/>
      <c r="Z139" s="399"/>
      <c r="AA139" s="399"/>
      <c r="AB139" s="399"/>
    </row>
    <row r="140" spans="1:28" s="22" customFormat="1" ht="18" x14ac:dyDescent="0.25">
      <c r="A140" s="243">
        <f t="shared" si="2"/>
        <v>137</v>
      </c>
      <c r="B140" s="244"/>
      <c r="C140" s="399"/>
      <c r="D140" s="399"/>
      <c r="E140" s="399"/>
      <c r="F140" s="399"/>
      <c r="G140" s="399"/>
      <c r="H140" s="399"/>
      <c r="I140" s="399"/>
      <c r="J140" s="399"/>
      <c r="K140" s="399"/>
      <c r="L140" s="399"/>
      <c r="M140" s="399"/>
      <c r="N140" s="399"/>
      <c r="O140" s="399"/>
      <c r="P140" s="399"/>
      <c r="Q140" s="399"/>
      <c r="R140" s="399"/>
      <c r="S140" s="399"/>
      <c r="T140" s="399"/>
      <c r="U140" s="399"/>
      <c r="V140" s="399"/>
      <c r="W140" s="399"/>
      <c r="X140" s="399"/>
      <c r="Y140" s="399"/>
      <c r="Z140" s="399"/>
      <c r="AA140" s="399"/>
      <c r="AB140" s="399"/>
    </row>
    <row r="141" spans="1:28" s="22" customFormat="1" ht="18" x14ac:dyDescent="0.25">
      <c r="A141" s="243">
        <f t="shared" si="2"/>
        <v>138</v>
      </c>
      <c r="B141" s="244"/>
      <c r="C141" s="399"/>
      <c r="D141" s="399"/>
      <c r="E141" s="399"/>
      <c r="F141" s="399"/>
      <c r="G141" s="399"/>
      <c r="H141" s="399"/>
      <c r="I141" s="399"/>
      <c r="J141" s="399"/>
      <c r="K141" s="399"/>
      <c r="L141" s="399"/>
      <c r="M141" s="399"/>
      <c r="N141" s="399"/>
      <c r="O141" s="399"/>
      <c r="P141" s="399"/>
      <c r="Q141" s="399"/>
      <c r="R141" s="399"/>
      <c r="S141" s="399"/>
      <c r="T141" s="399"/>
      <c r="U141" s="399"/>
      <c r="V141" s="399"/>
      <c r="W141" s="399"/>
      <c r="X141" s="399"/>
      <c r="Y141" s="399"/>
      <c r="Z141" s="399"/>
      <c r="AA141" s="399"/>
      <c r="AB141" s="399"/>
    </row>
    <row r="142" spans="1:28" s="22" customFormat="1" ht="18" x14ac:dyDescent="0.25">
      <c r="A142" s="243">
        <f t="shared" si="2"/>
        <v>139</v>
      </c>
      <c r="B142" s="244"/>
      <c r="C142" s="399"/>
      <c r="D142" s="399"/>
      <c r="E142" s="399"/>
      <c r="F142" s="399"/>
      <c r="G142" s="399"/>
      <c r="H142" s="399"/>
      <c r="I142" s="399"/>
      <c r="J142" s="399"/>
      <c r="K142" s="399"/>
      <c r="L142" s="399"/>
      <c r="M142" s="399"/>
      <c r="N142" s="399"/>
      <c r="O142" s="399"/>
      <c r="P142" s="399"/>
      <c r="Q142" s="399"/>
      <c r="R142" s="399"/>
      <c r="S142" s="399"/>
      <c r="T142" s="399"/>
      <c r="U142" s="399"/>
      <c r="V142" s="399"/>
      <c r="W142" s="399"/>
      <c r="X142" s="399"/>
      <c r="Y142" s="399"/>
      <c r="Z142" s="399"/>
      <c r="AA142" s="399"/>
      <c r="AB142" s="399"/>
    </row>
    <row r="143" spans="1:28" s="22" customFormat="1" ht="18" x14ac:dyDescent="0.25">
      <c r="A143" s="243">
        <f t="shared" si="2"/>
        <v>140</v>
      </c>
      <c r="B143" s="244"/>
      <c r="C143" s="399"/>
      <c r="D143" s="399"/>
      <c r="E143" s="399"/>
      <c r="F143" s="399"/>
      <c r="G143" s="399"/>
      <c r="H143" s="399"/>
      <c r="I143" s="399"/>
      <c r="J143" s="399"/>
      <c r="K143" s="399"/>
      <c r="L143" s="399"/>
      <c r="M143" s="399"/>
      <c r="N143" s="399"/>
      <c r="O143" s="399"/>
      <c r="P143" s="399"/>
      <c r="Q143" s="399"/>
      <c r="R143" s="399"/>
      <c r="S143" s="399"/>
      <c r="T143" s="399"/>
      <c r="U143" s="399"/>
      <c r="V143" s="399"/>
      <c r="W143" s="399"/>
      <c r="X143" s="399"/>
      <c r="Y143" s="399"/>
      <c r="Z143" s="399"/>
      <c r="AA143" s="399"/>
      <c r="AB143" s="399"/>
    </row>
    <row r="144" spans="1:28" s="22" customFormat="1" ht="18" x14ac:dyDescent="0.25">
      <c r="A144" s="243">
        <f t="shared" si="2"/>
        <v>141</v>
      </c>
      <c r="B144" s="244"/>
      <c r="C144" s="399"/>
      <c r="D144" s="399"/>
      <c r="E144" s="399"/>
      <c r="F144" s="399"/>
      <c r="G144" s="399"/>
      <c r="H144" s="399"/>
      <c r="I144" s="399"/>
      <c r="J144" s="399"/>
      <c r="K144" s="399"/>
      <c r="L144" s="399"/>
      <c r="M144" s="399"/>
      <c r="N144" s="399"/>
      <c r="O144" s="399"/>
      <c r="P144" s="399"/>
      <c r="Q144" s="399"/>
      <c r="R144" s="399"/>
      <c r="S144" s="399"/>
      <c r="T144" s="399"/>
      <c r="U144" s="399"/>
      <c r="V144" s="399"/>
      <c r="W144" s="399"/>
      <c r="X144" s="399"/>
      <c r="Y144" s="399"/>
      <c r="Z144" s="399"/>
      <c r="AA144" s="399"/>
      <c r="AB144" s="399"/>
    </row>
    <row r="145" spans="1:28" s="22" customFormat="1" ht="18" x14ac:dyDescent="0.25">
      <c r="A145" s="243">
        <f t="shared" si="2"/>
        <v>142</v>
      </c>
      <c r="B145" s="244"/>
      <c r="C145" s="399"/>
      <c r="D145" s="399"/>
      <c r="E145" s="399"/>
      <c r="F145" s="399"/>
      <c r="G145" s="399"/>
      <c r="H145" s="399"/>
      <c r="I145" s="399"/>
      <c r="J145" s="399"/>
      <c r="K145" s="399"/>
      <c r="L145" s="399"/>
      <c r="M145" s="399"/>
      <c r="N145" s="399"/>
      <c r="O145" s="399"/>
      <c r="P145" s="399"/>
      <c r="Q145" s="399"/>
      <c r="R145" s="399"/>
      <c r="S145" s="399"/>
      <c r="T145" s="399"/>
      <c r="U145" s="399"/>
      <c r="V145" s="399"/>
      <c r="W145" s="399"/>
      <c r="X145" s="399"/>
      <c r="Y145" s="399"/>
      <c r="Z145" s="399"/>
      <c r="AA145" s="399"/>
      <c r="AB145" s="399"/>
    </row>
    <row r="146" spans="1:28" s="22" customFormat="1" ht="18" x14ac:dyDescent="0.25">
      <c r="A146" s="243">
        <f t="shared" si="2"/>
        <v>143</v>
      </c>
      <c r="B146" s="244"/>
      <c r="C146" s="399"/>
      <c r="D146" s="399"/>
      <c r="E146" s="399"/>
      <c r="F146" s="399"/>
      <c r="G146" s="399"/>
      <c r="H146" s="399"/>
      <c r="I146" s="399"/>
      <c r="J146" s="399"/>
      <c r="K146" s="399"/>
      <c r="L146" s="399"/>
      <c r="M146" s="399"/>
      <c r="N146" s="399"/>
      <c r="O146" s="399"/>
      <c r="P146" s="399"/>
      <c r="Q146" s="399"/>
      <c r="R146" s="399"/>
      <c r="S146" s="399"/>
      <c r="T146" s="399"/>
      <c r="U146" s="399"/>
      <c r="V146" s="399"/>
      <c r="W146" s="399"/>
      <c r="X146" s="399"/>
      <c r="Y146" s="399"/>
      <c r="Z146" s="399"/>
      <c r="AA146" s="399"/>
      <c r="AB146" s="399"/>
    </row>
    <row r="147" spans="1:28" s="22" customFormat="1" ht="18" x14ac:dyDescent="0.25">
      <c r="A147" s="243">
        <f t="shared" si="2"/>
        <v>144</v>
      </c>
      <c r="B147" s="244"/>
      <c r="C147" s="399"/>
      <c r="D147" s="399"/>
      <c r="E147" s="399"/>
      <c r="F147" s="399"/>
      <c r="G147" s="399"/>
      <c r="H147" s="399"/>
      <c r="I147" s="399"/>
      <c r="J147" s="399"/>
      <c r="K147" s="399"/>
      <c r="L147" s="399"/>
      <c r="M147" s="399"/>
      <c r="N147" s="399"/>
      <c r="O147" s="399"/>
      <c r="P147" s="399"/>
      <c r="Q147" s="399"/>
      <c r="R147" s="399"/>
      <c r="S147" s="399"/>
      <c r="T147" s="399"/>
      <c r="U147" s="399"/>
      <c r="V147" s="399"/>
      <c r="W147" s="399"/>
      <c r="X147" s="399"/>
      <c r="Y147" s="399"/>
      <c r="Z147" s="399"/>
      <c r="AA147" s="399"/>
      <c r="AB147" s="399"/>
    </row>
    <row r="148" spans="1:28" s="22" customFormat="1" ht="18" x14ac:dyDescent="0.25">
      <c r="A148" s="243">
        <f t="shared" si="2"/>
        <v>145</v>
      </c>
      <c r="B148" s="244"/>
      <c r="C148" s="399"/>
      <c r="D148" s="399"/>
      <c r="E148" s="399"/>
      <c r="F148" s="399"/>
      <c r="G148" s="399"/>
      <c r="H148" s="399"/>
      <c r="I148" s="399"/>
      <c r="J148" s="399"/>
      <c r="K148" s="399"/>
      <c r="L148" s="399"/>
      <c r="M148" s="399"/>
      <c r="N148" s="399"/>
      <c r="O148" s="399"/>
      <c r="P148" s="399"/>
      <c r="Q148" s="399"/>
      <c r="R148" s="399"/>
      <c r="S148" s="399"/>
      <c r="T148" s="399"/>
      <c r="U148" s="399"/>
      <c r="V148" s="399"/>
      <c r="W148" s="399"/>
      <c r="X148" s="399"/>
      <c r="Y148" s="399"/>
      <c r="Z148" s="399"/>
      <c r="AA148" s="399"/>
      <c r="AB148" s="399"/>
    </row>
    <row r="149" spans="1:28" s="22" customFormat="1" ht="18" x14ac:dyDescent="0.25">
      <c r="A149" s="243">
        <f t="shared" si="2"/>
        <v>146</v>
      </c>
      <c r="B149" s="244"/>
      <c r="C149" s="399"/>
      <c r="D149" s="399"/>
      <c r="E149" s="399"/>
      <c r="F149" s="399"/>
      <c r="G149" s="399"/>
      <c r="H149" s="399"/>
      <c r="I149" s="399"/>
      <c r="J149" s="399"/>
      <c r="K149" s="399"/>
      <c r="L149" s="399"/>
      <c r="M149" s="399"/>
      <c r="N149" s="399"/>
      <c r="O149" s="399"/>
      <c r="P149" s="399"/>
      <c r="Q149" s="399"/>
      <c r="R149" s="399"/>
      <c r="S149" s="399"/>
      <c r="T149" s="399"/>
      <c r="U149" s="399"/>
      <c r="V149" s="399"/>
      <c r="W149" s="399"/>
      <c r="X149" s="399"/>
      <c r="Y149" s="399"/>
      <c r="Z149" s="399"/>
      <c r="AA149" s="399"/>
      <c r="AB149" s="399"/>
    </row>
    <row r="150" spans="1:28" s="22" customFormat="1" ht="18" x14ac:dyDescent="0.25">
      <c r="A150" s="243">
        <f t="shared" si="2"/>
        <v>147</v>
      </c>
      <c r="B150" s="244"/>
      <c r="C150" s="399"/>
      <c r="D150" s="399"/>
      <c r="E150" s="399"/>
      <c r="F150" s="399"/>
      <c r="G150" s="399"/>
      <c r="H150" s="399"/>
      <c r="I150" s="399"/>
      <c r="J150" s="399"/>
      <c r="K150" s="399"/>
      <c r="L150" s="399"/>
      <c r="M150" s="399"/>
      <c r="N150" s="399"/>
      <c r="O150" s="399"/>
      <c r="P150" s="399"/>
      <c r="Q150" s="399"/>
      <c r="R150" s="399"/>
      <c r="S150" s="399"/>
      <c r="T150" s="399"/>
      <c r="U150" s="399"/>
      <c r="V150" s="399"/>
      <c r="W150" s="399"/>
      <c r="X150" s="399"/>
      <c r="Y150" s="399"/>
      <c r="Z150" s="399"/>
      <c r="AA150" s="399"/>
      <c r="AB150" s="399"/>
    </row>
    <row r="151" spans="1:28" s="22" customFormat="1" ht="18" x14ac:dyDescent="0.25">
      <c r="A151" s="243">
        <f t="shared" si="2"/>
        <v>148</v>
      </c>
      <c r="B151" s="244"/>
      <c r="C151" s="399"/>
      <c r="D151" s="399"/>
      <c r="E151" s="399"/>
      <c r="F151" s="399"/>
      <c r="G151" s="399"/>
      <c r="H151" s="399"/>
      <c r="I151" s="399"/>
      <c r="J151" s="399"/>
      <c r="K151" s="399"/>
      <c r="L151" s="399"/>
      <c r="M151" s="399"/>
      <c r="N151" s="399"/>
      <c r="O151" s="399"/>
      <c r="P151" s="399"/>
      <c r="Q151" s="399"/>
      <c r="R151" s="399"/>
      <c r="S151" s="399"/>
      <c r="T151" s="399"/>
      <c r="U151" s="399"/>
      <c r="V151" s="399"/>
      <c r="W151" s="399"/>
      <c r="X151" s="399"/>
      <c r="Y151" s="399"/>
      <c r="Z151" s="399"/>
      <c r="AA151" s="399"/>
      <c r="AB151" s="399"/>
    </row>
    <row r="152" spans="1:28" s="22" customFormat="1" ht="18" x14ac:dyDescent="0.25">
      <c r="A152" s="243">
        <f t="shared" si="2"/>
        <v>149</v>
      </c>
      <c r="B152" s="244"/>
      <c r="C152" s="399"/>
      <c r="D152" s="399"/>
      <c r="E152" s="399"/>
      <c r="F152" s="399"/>
      <c r="G152" s="399"/>
      <c r="H152" s="399"/>
      <c r="I152" s="399"/>
      <c r="J152" s="399"/>
      <c r="K152" s="399"/>
      <c r="L152" s="399"/>
      <c r="M152" s="399"/>
      <c r="N152" s="399"/>
      <c r="O152" s="399"/>
      <c r="P152" s="399"/>
      <c r="Q152" s="399"/>
      <c r="R152" s="399"/>
      <c r="S152" s="399"/>
      <c r="T152" s="399"/>
      <c r="U152" s="399"/>
      <c r="V152" s="399"/>
      <c r="W152" s="399"/>
      <c r="X152" s="399"/>
      <c r="Y152" s="399"/>
      <c r="Z152" s="399"/>
      <c r="AA152" s="399"/>
      <c r="AB152" s="399"/>
    </row>
    <row r="153" spans="1:28" s="22" customFormat="1" ht="18.75" thickBot="1" x14ac:dyDescent="0.3">
      <c r="A153" s="243">
        <f t="shared" si="2"/>
        <v>150</v>
      </c>
      <c r="B153" s="244"/>
      <c r="C153" s="399"/>
      <c r="D153" s="399"/>
      <c r="E153" s="399"/>
      <c r="F153" s="399"/>
      <c r="G153" s="399"/>
      <c r="H153" s="399"/>
      <c r="I153" s="399"/>
      <c r="J153" s="399"/>
      <c r="K153" s="399"/>
      <c r="L153" s="399"/>
      <c r="M153" s="399"/>
      <c r="N153" s="399"/>
      <c r="O153" s="399"/>
      <c r="P153" s="399"/>
      <c r="Q153" s="399"/>
      <c r="R153" s="399"/>
      <c r="S153" s="399"/>
      <c r="T153" s="399"/>
      <c r="U153" s="399"/>
      <c r="V153" s="399"/>
      <c r="W153" s="399"/>
      <c r="X153" s="399"/>
      <c r="Y153" s="399"/>
      <c r="Z153" s="399"/>
      <c r="AA153" s="399"/>
      <c r="AB153" s="399"/>
    </row>
    <row r="154" spans="1:28" s="27" customFormat="1" ht="23.25" customHeight="1" x14ac:dyDescent="0.25">
      <c r="A154" s="552" t="s">
        <v>73</v>
      </c>
      <c r="B154" s="37" t="s">
        <v>55</v>
      </c>
      <c r="C154" s="26">
        <f t="shared" ref="C154:AB154" si="3">COUNTIFS(C$4:C$153,$B$154)</f>
        <v>0</v>
      </c>
      <c r="D154" s="26">
        <f t="shared" si="3"/>
        <v>0</v>
      </c>
      <c r="E154" s="26">
        <f t="shared" si="3"/>
        <v>0</v>
      </c>
      <c r="F154" s="26">
        <f t="shared" si="3"/>
        <v>0</v>
      </c>
      <c r="G154" s="26">
        <f t="shared" si="3"/>
        <v>0</v>
      </c>
      <c r="H154" s="26">
        <f t="shared" si="3"/>
        <v>0</v>
      </c>
      <c r="I154" s="26">
        <f t="shared" si="3"/>
        <v>0</v>
      </c>
      <c r="J154" s="26">
        <f t="shared" si="3"/>
        <v>0</v>
      </c>
      <c r="K154" s="26">
        <f t="shared" si="3"/>
        <v>0</v>
      </c>
      <c r="L154" s="26">
        <f t="shared" si="3"/>
        <v>0</v>
      </c>
      <c r="M154" s="26">
        <f t="shared" si="3"/>
        <v>0</v>
      </c>
      <c r="N154" s="26">
        <f t="shared" si="3"/>
        <v>0</v>
      </c>
      <c r="O154" s="26">
        <f t="shared" si="3"/>
        <v>0</v>
      </c>
      <c r="P154" s="26">
        <f t="shared" si="3"/>
        <v>0</v>
      </c>
      <c r="Q154" s="26">
        <f t="shared" si="3"/>
        <v>0</v>
      </c>
      <c r="R154" s="26">
        <f t="shared" si="3"/>
        <v>0</v>
      </c>
      <c r="S154" s="26">
        <f t="shared" si="3"/>
        <v>0</v>
      </c>
      <c r="T154" s="26">
        <f t="shared" si="3"/>
        <v>0</v>
      </c>
      <c r="U154" s="26">
        <f t="shared" si="3"/>
        <v>0</v>
      </c>
      <c r="V154" s="26">
        <f t="shared" si="3"/>
        <v>0</v>
      </c>
      <c r="W154" s="26">
        <f t="shared" si="3"/>
        <v>0</v>
      </c>
      <c r="X154" s="26">
        <f t="shared" si="3"/>
        <v>0</v>
      </c>
      <c r="Y154" s="26">
        <f t="shared" si="3"/>
        <v>0</v>
      </c>
      <c r="Z154" s="26">
        <f t="shared" si="3"/>
        <v>0</v>
      </c>
      <c r="AA154" s="26">
        <f t="shared" si="3"/>
        <v>0</v>
      </c>
      <c r="AB154" s="26">
        <f t="shared" si="3"/>
        <v>0</v>
      </c>
    </row>
    <row r="155" spans="1:28" s="27" customFormat="1" ht="23.25" customHeight="1" x14ac:dyDescent="0.25">
      <c r="A155" s="530"/>
      <c r="B155" s="28" t="s">
        <v>56</v>
      </c>
      <c r="C155" s="29">
        <f t="shared" ref="C155:AB155" si="4">COUNTIFS(C$4:C$153,$B$155)</f>
        <v>0</v>
      </c>
      <c r="D155" s="29">
        <f t="shared" si="4"/>
        <v>0</v>
      </c>
      <c r="E155" s="29">
        <f t="shared" si="4"/>
        <v>0</v>
      </c>
      <c r="F155" s="29">
        <f t="shared" si="4"/>
        <v>0</v>
      </c>
      <c r="G155" s="29">
        <f t="shared" si="4"/>
        <v>0</v>
      </c>
      <c r="H155" s="29">
        <f t="shared" si="4"/>
        <v>0</v>
      </c>
      <c r="I155" s="29">
        <f t="shared" si="4"/>
        <v>0</v>
      </c>
      <c r="J155" s="29">
        <f t="shared" si="4"/>
        <v>0</v>
      </c>
      <c r="K155" s="29">
        <f t="shared" si="4"/>
        <v>0</v>
      </c>
      <c r="L155" s="29">
        <f t="shared" si="4"/>
        <v>0</v>
      </c>
      <c r="M155" s="29">
        <f t="shared" si="4"/>
        <v>0</v>
      </c>
      <c r="N155" s="29">
        <f t="shared" si="4"/>
        <v>0</v>
      </c>
      <c r="O155" s="29">
        <f t="shared" si="4"/>
        <v>0</v>
      </c>
      <c r="P155" s="29">
        <f t="shared" si="4"/>
        <v>0</v>
      </c>
      <c r="Q155" s="29">
        <f t="shared" si="4"/>
        <v>0</v>
      </c>
      <c r="R155" s="29">
        <f t="shared" si="4"/>
        <v>0</v>
      </c>
      <c r="S155" s="29">
        <f t="shared" si="4"/>
        <v>0</v>
      </c>
      <c r="T155" s="29">
        <f t="shared" si="4"/>
        <v>0</v>
      </c>
      <c r="U155" s="29">
        <f t="shared" si="4"/>
        <v>0</v>
      </c>
      <c r="V155" s="29">
        <f t="shared" si="4"/>
        <v>0</v>
      </c>
      <c r="W155" s="29">
        <f t="shared" si="4"/>
        <v>0</v>
      </c>
      <c r="X155" s="29">
        <f t="shared" si="4"/>
        <v>0</v>
      </c>
      <c r="Y155" s="29">
        <f t="shared" si="4"/>
        <v>0</v>
      </c>
      <c r="Z155" s="29">
        <f t="shared" si="4"/>
        <v>0</v>
      </c>
      <c r="AA155" s="29">
        <f t="shared" si="4"/>
        <v>0</v>
      </c>
      <c r="AB155" s="29">
        <f t="shared" si="4"/>
        <v>0</v>
      </c>
    </row>
    <row r="156" spans="1:28" s="27" customFormat="1" ht="23.25" customHeight="1" thickBot="1" x14ac:dyDescent="0.3">
      <c r="A156" s="531"/>
      <c r="B156" s="30" t="s">
        <v>57</v>
      </c>
      <c r="C156" s="31">
        <f t="shared" ref="C156:AB156" si="5">COUNTIFS(C$4:C$153,$B$156)</f>
        <v>0</v>
      </c>
      <c r="D156" s="31">
        <f t="shared" si="5"/>
        <v>0</v>
      </c>
      <c r="E156" s="31">
        <f t="shared" si="5"/>
        <v>0</v>
      </c>
      <c r="F156" s="31">
        <f t="shared" si="5"/>
        <v>0</v>
      </c>
      <c r="G156" s="31">
        <f t="shared" si="5"/>
        <v>0</v>
      </c>
      <c r="H156" s="31">
        <f t="shared" si="5"/>
        <v>0</v>
      </c>
      <c r="I156" s="31">
        <f t="shared" si="5"/>
        <v>0</v>
      </c>
      <c r="J156" s="31">
        <f t="shared" si="5"/>
        <v>0</v>
      </c>
      <c r="K156" s="31">
        <f t="shared" si="5"/>
        <v>0</v>
      </c>
      <c r="L156" s="31">
        <f t="shared" si="5"/>
        <v>0</v>
      </c>
      <c r="M156" s="31">
        <f t="shared" si="5"/>
        <v>0</v>
      </c>
      <c r="N156" s="31">
        <f t="shared" si="5"/>
        <v>0</v>
      </c>
      <c r="O156" s="31">
        <f t="shared" si="5"/>
        <v>0</v>
      </c>
      <c r="P156" s="31">
        <f t="shared" si="5"/>
        <v>0</v>
      </c>
      <c r="Q156" s="31">
        <f t="shared" si="5"/>
        <v>0</v>
      </c>
      <c r="R156" s="31">
        <f t="shared" si="5"/>
        <v>0</v>
      </c>
      <c r="S156" s="31">
        <f t="shared" si="5"/>
        <v>0</v>
      </c>
      <c r="T156" s="31">
        <f t="shared" si="5"/>
        <v>0</v>
      </c>
      <c r="U156" s="31">
        <f t="shared" si="5"/>
        <v>0</v>
      </c>
      <c r="V156" s="31">
        <f t="shared" si="5"/>
        <v>0</v>
      </c>
      <c r="W156" s="31">
        <f t="shared" si="5"/>
        <v>0</v>
      </c>
      <c r="X156" s="31">
        <f t="shared" si="5"/>
        <v>0</v>
      </c>
      <c r="Y156" s="31">
        <f t="shared" si="5"/>
        <v>0</v>
      </c>
      <c r="Z156" s="31">
        <f t="shared" si="5"/>
        <v>0</v>
      </c>
      <c r="AA156" s="31">
        <f t="shared" si="5"/>
        <v>0</v>
      </c>
      <c r="AB156" s="31">
        <f t="shared" si="5"/>
        <v>0</v>
      </c>
    </row>
    <row r="157" spans="1:28" s="27" customFormat="1" ht="23.25" customHeight="1" thickBot="1" x14ac:dyDescent="0.3">
      <c r="A157" s="532" t="s">
        <v>72</v>
      </c>
      <c r="B157" s="533"/>
      <c r="C157" s="32">
        <f t="shared" ref="C157:AB157" si="6">SUM(C154:C155)</f>
        <v>0</v>
      </c>
      <c r="D157" s="32">
        <f t="shared" si="6"/>
        <v>0</v>
      </c>
      <c r="E157" s="32">
        <f t="shared" si="6"/>
        <v>0</v>
      </c>
      <c r="F157" s="32">
        <f t="shared" si="6"/>
        <v>0</v>
      </c>
      <c r="G157" s="32">
        <f t="shared" si="6"/>
        <v>0</v>
      </c>
      <c r="H157" s="32">
        <f t="shared" si="6"/>
        <v>0</v>
      </c>
      <c r="I157" s="32">
        <f t="shared" si="6"/>
        <v>0</v>
      </c>
      <c r="J157" s="32">
        <f t="shared" si="6"/>
        <v>0</v>
      </c>
      <c r="K157" s="511">
        <f>J154</f>
        <v>0</v>
      </c>
      <c r="L157" s="32">
        <f t="shared" si="6"/>
        <v>0</v>
      </c>
      <c r="M157" s="32">
        <f t="shared" si="6"/>
        <v>0</v>
      </c>
      <c r="N157" s="32">
        <f t="shared" si="6"/>
        <v>0</v>
      </c>
      <c r="O157" s="32">
        <f t="shared" si="6"/>
        <v>0</v>
      </c>
      <c r="P157" s="32">
        <f t="shared" si="6"/>
        <v>0</v>
      </c>
      <c r="Q157" s="32">
        <f t="shared" si="6"/>
        <v>0</v>
      </c>
      <c r="R157" s="32">
        <f t="shared" si="6"/>
        <v>0</v>
      </c>
      <c r="S157" s="32">
        <f t="shared" si="6"/>
        <v>0</v>
      </c>
      <c r="T157" s="32">
        <f t="shared" si="6"/>
        <v>0</v>
      </c>
      <c r="U157" s="511">
        <f>T154</f>
        <v>0</v>
      </c>
      <c r="V157" s="32">
        <f t="shared" si="6"/>
        <v>0</v>
      </c>
      <c r="W157" s="32">
        <f t="shared" si="6"/>
        <v>0</v>
      </c>
      <c r="X157" s="32">
        <f t="shared" si="6"/>
        <v>0</v>
      </c>
      <c r="Y157" s="32">
        <f t="shared" si="6"/>
        <v>0</v>
      </c>
      <c r="Z157" s="32">
        <f t="shared" si="6"/>
        <v>0</v>
      </c>
      <c r="AA157" s="32">
        <f t="shared" si="6"/>
        <v>0</v>
      </c>
      <c r="AB157" s="32">
        <f t="shared" si="6"/>
        <v>0</v>
      </c>
    </row>
    <row r="158" spans="1:28" s="308" customFormat="1" ht="18" x14ac:dyDescent="0.25">
      <c r="A158" s="309"/>
      <c r="B158" s="309"/>
      <c r="C158" s="310">
        <f>IFERROR(C154/C157,0)</f>
        <v>0</v>
      </c>
      <c r="D158" s="310">
        <f t="shared" ref="D158:AB158" si="7">IFERROR(D154/D157,0)</f>
        <v>0</v>
      </c>
      <c r="E158" s="310">
        <f t="shared" si="7"/>
        <v>0</v>
      </c>
      <c r="F158" s="310">
        <f t="shared" si="7"/>
        <v>0</v>
      </c>
      <c r="G158" s="310">
        <f t="shared" si="7"/>
        <v>0</v>
      </c>
      <c r="H158" s="310">
        <f t="shared" si="7"/>
        <v>0</v>
      </c>
      <c r="I158" s="310">
        <f t="shared" si="7"/>
        <v>0</v>
      </c>
      <c r="J158" s="310">
        <f t="shared" si="7"/>
        <v>0</v>
      </c>
      <c r="K158" s="310">
        <f t="shared" si="7"/>
        <v>0</v>
      </c>
      <c r="L158" s="310">
        <f t="shared" si="7"/>
        <v>0</v>
      </c>
      <c r="M158" s="310">
        <f t="shared" si="7"/>
        <v>0</v>
      </c>
      <c r="N158" s="310">
        <f t="shared" si="7"/>
        <v>0</v>
      </c>
      <c r="O158" s="310">
        <f t="shared" si="7"/>
        <v>0</v>
      </c>
      <c r="P158" s="310">
        <f t="shared" si="7"/>
        <v>0</v>
      </c>
      <c r="Q158" s="310">
        <f t="shared" si="7"/>
        <v>0</v>
      </c>
      <c r="R158" s="310">
        <f t="shared" si="7"/>
        <v>0</v>
      </c>
      <c r="S158" s="310">
        <f t="shared" si="7"/>
        <v>0</v>
      </c>
      <c r="T158" s="310">
        <f t="shared" si="7"/>
        <v>0</v>
      </c>
      <c r="U158" s="310">
        <f t="shared" si="7"/>
        <v>0</v>
      </c>
      <c r="V158" s="310">
        <f t="shared" si="7"/>
        <v>0</v>
      </c>
      <c r="W158" s="310">
        <f t="shared" si="7"/>
        <v>0</v>
      </c>
      <c r="X158" s="310">
        <f t="shared" si="7"/>
        <v>0</v>
      </c>
      <c r="Y158" s="310">
        <f t="shared" si="7"/>
        <v>0</v>
      </c>
      <c r="Z158" s="310">
        <f t="shared" si="7"/>
        <v>0</v>
      </c>
      <c r="AA158" s="310">
        <f t="shared" si="7"/>
        <v>0</v>
      </c>
      <c r="AB158" s="310">
        <f t="shared" si="7"/>
        <v>0</v>
      </c>
    </row>
  </sheetData>
  <mergeCells count="10">
    <mergeCell ref="A154:A156"/>
    <mergeCell ref="A157:B157"/>
    <mergeCell ref="M1:R1"/>
    <mergeCell ref="G1:K1"/>
    <mergeCell ref="A2:B2"/>
    <mergeCell ref="X1:AB1"/>
    <mergeCell ref="A1:B1"/>
    <mergeCell ref="C1:F1"/>
    <mergeCell ref="S1:U1"/>
    <mergeCell ref="V1:W1"/>
  </mergeCells>
  <phoneticPr fontId="20" type="noConversion"/>
  <conditionalFormatting sqref="C154:AB15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" right="0" top="0.5" bottom="0" header="0.3" footer="0.3"/>
  <pageSetup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0C16D9-7813-4B4C-9B42-FB9C3BA4D73A}">
          <x14:formula1>
            <xm:f>options!$A$2:$A$4</xm:f>
          </x14:formula1>
          <xm:sqref>C4:AB153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  <pageSetUpPr fitToPage="1"/>
  </sheetPr>
  <dimension ref="B1:AH41"/>
  <sheetViews>
    <sheetView showGridLines="0" view="pageBreakPreview" zoomScale="85" zoomScaleNormal="85" zoomScaleSheetLayoutView="85" workbookViewId="0">
      <selection activeCell="G11" sqref="G11"/>
    </sheetView>
  </sheetViews>
  <sheetFormatPr defaultColWidth="9.140625" defaultRowHeight="15" zeroHeight="1" x14ac:dyDescent="0.25"/>
  <cols>
    <col min="1" max="1" width="4.140625" style="61" customWidth="1"/>
    <col min="2" max="2" width="2.5703125" style="61" customWidth="1"/>
    <col min="3" max="3" width="8.5703125" style="61" customWidth="1"/>
    <col min="4" max="4" width="6.85546875" style="69" customWidth="1"/>
    <col min="5" max="5" width="91" style="61" customWidth="1"/>
    <col min="6" max="11" width="9.28515625" style="61" customWidth="1"/>
    <col min="12" max="12" width="8.42578125" style="61" customWidth="1"/>
    <col min="13" max="13" width="2.85546875" style="61" customWidth="1"/>
    <col min="14" max="14" width="8.85546875" style="61" customWidth="1"/>
    <col min="15" max="15" width="8" style="61" hidden="1" customWidth="1"/>
    <col min="16" max="30" width="5.140625" style="61" hidden="1" customWidth="1"/>
    <col min="31" max="34" width="5.140625" style="61" customWidth="1"/>
    <col min="35" max="16383" width="9.140625" style="61"/>
    <col min="16384" max="16384" width="0.140625" style="61" customWidth="1"/>
  </cols>
  <sheetData>
    <row r="1" spans="2:34" ht="15.75" thickBot="1" x14ac:dyDescent="0.3"/>
    <row r="2" spans="2:34" ht="12" customHeight="1" x14ac:dyDescent="0.25">
      <c r="B2" s="70"/>
      <c r="C2" s="71"/>
      <c r="D2" s="72"/>
      <c r="E2" s="71"/>
      <c r="F2" s="71"/>
      <c r="G2" s="71"/>
      <c r="H2" s="71"/>
      <c r="I2" s="71"/>
      <c r="J2" s="71"/>
      <c r="K2" s="71"/>
      <c r="L2" s="71"/>
      <c r="M2" s="73"/>
    </row>
    <row r="3" spans="2:34" ht="35.25" customHeight="1" x14ac:dyDescent="0.25">
      <c r="B3" s="74"/>
      <c r="C3" s="558" t="s">
        <v>153</v>
      </c>
      <c r="D3" s="558"/>
      <c r="E3" s="558"/>
      <c r="F3" s="558"/>
      <c r="G3" s="558"/>
      <c r="H3" s="558"/>
      <c r="I3" s="558"/>
      <c r="J3" s="558"/>
      <c r="K3" s="558"/>
      <c r="L3" s="558"/>
      <c r="M3" s="75"/>
    </row>
    <row r="4" spans="2:34" ht="48.75" customHeight="1" x14ac:dyDescent="0.25">
      <c r="B4" s="74"/>
      <c r="C4" s="561" t="s">
        <v>211</v>
      </c>
      <c r="D4" s="562"/>
      <c r="E4" s="562"/>
      <c r="F4" s="562"/>
      <c r="G4" s="562"/>
      <c r="H4" s="562"/>
      <c r="I4" s="562"/>
      <c r="J4" s="562"/>
      <c r="K4" s="562"/>
      <c r="L4" s="563"/>
      <c r="M4" s="75"/>
      <c r="P4" s="271">
        <v>7</v>
      </c>
      <c r="Q4" s="271">
        <v>19</v>
      </c>
      <c r="R4" s="271">
        <v>6</v>
      </c>
      <c r="S4" s="271">
        <v>9</v>
      </c>
      <c r="T4" s="271">
        <v>15</v>
      </c>
      <c r="U4" s="271">
        <v>19</v>
      </c>
      <c r="V4" s="271">
        <v>18</v>
      </c>
      <c r="W4" s="271">
        <v>22</v>
      </c>
      <c r="X4" s="271">
        <v>21</v>
      </c>
      <c r="Y4" s="271">
        <v>26</v>
      </c>
      <c r="Z4" s="271">
        <v>25</v>
      </c>
      <c r="AA4" s="271">
        <v>28</v>
      </c>
      <c r="AB4" s="271">
        <v>32</v>
      </c>
      <c r="AC4" s="271">
        <v>31</v>
      </c>
      <c r="AD4" s="271">
        <v>37</v>
      </c>
    </row>
    <row r="5" spans="2:34" s="62" customFormat="1" ht="42.75" customHeight="1" x14ac:dyDescent="0.25">
      <c r="B5" s="76"/>
      <c r="C5" s="92" t="s">
        <v>172</v>
      </c>
      <c r="D5" s="92" t="s">
        <v>110</v>
      </c>
      <c r="E5" s="93" t="s">
        <v>111</v>
      </c>
      <c r="F5" s="94" t="s">
        <v>158</v>
      </c>
      <c r="G5" s="94" t="s">
        <v>159</v>
      </c>
      <c r="H5" s="94" t="s">
        <v>160</v>
      </c>
      <c r="I5" s="94" t="s">
        <v>161</v>
      </c>
      <c r="J5" s="94" t="s">
        <v>162</v>
      </c>
      <c r="K5" s="94" t="s">
        <v>163</v>
      </c>
      <c r="L5" s="95" t="s">
        <v>112</v>
      </c>
      <c r="M5" s="77"/>
      <c r="O5" s="271"/>
      <c r="P5" s="554" t="s">
        <v>995</v>
      </c>
      <c r="Q5" s="554"/>
      <c r="R5" s="554"/>
      <c r="S5" s="554"/>
      <c r="T5" s="554"/>
      <c r="U5" s="554" t="s">
        <v>996</v>
      </c>
      <c r="V5" s="554"/>
      <c r="W5" s="554"/>
      <c r="X5" s="554"/>
      <c r="Y5" s="554" t="s">
        <v>997</v>
      </c>
      <c r="Z5" s="554"/>
      <c r="AA5" s="554"/>
      <c r="AB5" s="555" t="s">
        <v>998</v>
      </c>
      <c r="AC5" s="556"/>
      <c r="AD5" s="557"/>
      <c r="AE5" s="61"/>
      <c r="AF5" s="61"/>
      <c r="AG5" s="61"/>
      <c r="AH5" s="61"/>
    </row>
    <row r="6" spans="2:34" s="62" customFormat="1" ht="39" x14ac:dyDescent="0.25">
      <c r="B6" s="76"/>
      <c r="C6" s="560">
        <v>3.1</v>
      </c>
      <c r="D6" s="88" t="s">
        <v>113</v>
      </c>
      <c r="E6" s="89" t="s">
        <v>122</v>
      </c>
      <c r="F6" s="63"/>
      <c r="G6" s="63"/>
      <c r="H6" s="63"/>
      <c r="I6" s="63"/>
      <c r="J6" s="63"/>
      <c r="K6" s="63"/>
      <c r="L6" s="64">
        <f>SUM(F6:K6)</f>
        <v>0</v>
      </c>
      <c r="M6" s="77"/>
      <c r="O6" s="271" t="s">
        <v>165</v>
      </c>
      <c r="P6" s="435" t="s">
        <v>999</v>
      </c>
      <c r="Q6" s="435" t="s">
        <v>1000</v>
      </c>
      <c r="R6" s="435" t="s">
        <v>1001</v>
      </c>
      <c r="S6" s="435" t="s">
        <v>1002</v>
      </c>
      <c r="T6" s="435" t="s">
        <v>1003</v>
      </c>
      <c r="U6" s="435" t="s">
        <v>1000</v>
      </c>
      <c r="V6" s="435" t="s">
        <v>1004</v>
      </c>
      <c r="W6" s="435" t="s">
        <v>1005</v>
      </c>
      <c r="X6" s="435" t="s">
        <v>1006</v>
      </c>
      <c r="Y6" s="435" t="s">
        <v>1007</v>
      </c>
      <c r="Z6" s="435" t="s">
        <v>1008</v>
      </c>
      <c r="AA6" s="435" t="s">
        <v>1009</v>
      </c>
      <c r="AB6" s="435" t="s">
        <v>1010</v>
      </c>
      <c r="AC6" s="435" t="s">
        <v>1011</v>
      </c>
      <c r="AD6" s="435" t="s">
        <v>1012</v>
      </c>
      <c r="AE6" s="61"/>
      <c r="AF6" s="61"/>
      <c r="AG6" s="61"/>
      <c r="AH6" s="61"/>
    </row>
    <row r="7" spans="2:34" s="62" customFormat="1" ht="39" x14ac:dyDescent="0.25">
      <c r="B7" s="76"/>
      <c r="C7" s="560"/>
      <c r="D7" s="422" t="s">
        <v>114</v>
      </c>
      <c r="E7" s="89" t="s">
        <v>123</v>
      </c>
      <c r="F7" s="63"/>
      <c r="G7" s="63"/>
      <c r="H7" s="63"/>
      <c r="I7" s="63"/>
      <c r="J7" s="63"/>
      <c r="K7" s="63"/>
      <c r="L7" s="64">
        <f>SUM(F7:K7)</f>
        <v>0</v>
      </c>
      <c r="M7" s="77"/>
      <c r="O7" s="271" t="s">
        <v>992</v>
      </c>
      <c r="P7" s="271">
        <f>L7</f>
        <v>0</v>
      </c>
      <c r="Q7" s="271">
        <f>L19</f>
        <v>0</v>
      </c>
      <c r="R7" s="271">
        <f>L6</f>
        <v>0</v>
      </c>
      <c r="S7" s="271">
        <f>L9</f>
        <v>0</v>
      </c>
      <c r="T7" s="271">
        <f>L15</f>
        <v>0</v>
      </c>
      <c r="U7" s="271">
        <f>L19</f>
        <v>0</v>
      </c>
      <c r="V7" s="271">
        <f>L18</f>
        <v>0</v>
      </c>
      <c r="W7" s="271">
        <f>L22</f>
        <v>0</v>
      </c>
      <c r="X7" s="271">
        <f>L21</f>
        <v>0</v>
      </c>
      <c r="Y7" s="271">
        <f>L26</f>
        <v>0</v>
      </c>
      <c r="Z7" s="271">
        <f>L25</f>
        <v>0</v>
      </c>
      <c r="AA7" s="271">
        <f>L28</f>
        <v>0</v>
      </c>
      <c r="AB7" s="271">
        <f>L32</f>
        <v>0</v>
      </c>
      <c r="AC7" s="271">
        <f>L31</f>
        <v>0</v>
      </c>
      <c r="AD7" s="271">
        <f>L37</f>
        <v>0</v>
      </c>
      <c r="AE7" s="61"/>
      <c r="AF7" s="61"/>
      <c r="AG7" s="61"/>
      <c r="AH7" s="61"/>
    </row>
    <row r="8" spans="2:34" s="62" customFormat="1" ht="33.75" customHeight="1" x14ac:dyDescent="0.25">
      <c r="B8" s="76"/>
      <c r="C8" s="560"/>
      <c r="D8" s="90" t="s">
        <v>10</v>
      </c>
      <c r="E8" s="91" t="s">
        <v>124</v>
      </c>
      <c r="F8" s="65">
        <f t="shared" ref="F8:K8" si="0">IFERROR(F6/F7,0)</f>
        <v>0</v>
      </c>
      <c r="G8" s="65">
        <f t="shared" si="0"/>
        <v>0</v>
      </c>
      <c r="H8" s="65">
        <f t="shared" si="0"/>
        <v>0</v>
      </c>
      <c r="I8" s="65">
        <f t="shared" si="0"/>
        <v>0</v>
      </c>
      <c r="J8" s="65">
        <f t="shared" si="0"/>
        <v>0</v>
      </c>
      <c r="K8" s="65">
        <f t="shared" si="0"/>
        <v>0</v>
      </c>
      <c r="L8" s="65">
        <f>IFERROR(L6/L7,0)</f>
        <v>0</v>
      </c>
      <c r="M8" s="77"/>
    </row>
    <row r="9" spans="2:34" s="62" customFormat="1" ht="39" x14ac:dyDescent="0.25">
      <c r="B9" s="76"/>
      <c r="C9" s="560">
        <v>3.2</v>
      </c>
      <c r="D9" s="422" t="s">
        <v>113</v>
      </c>
      <c r="E9" s="89" t="s">
        <v>152</v>
      </c>
      <c r="F9" s="63"/>
      <c r="G9" s="63"/>
      <c r="H9" s="63"/>
      <c r="I9" s="63"/>
      <c r="J9" s="63"/>
      <c r="K9" s="63"/>
      <c r="L9" s="64">
        <f>SUM(F9:K9)</f>
        <v>0</v>
      </c>
      <c r="M9" s="77"/>
    </row>
    <row r="10" spans="2:34" s="62" customFormat="1" ht="39" x14ac:dyDescent="0.25">
      <c r="B10" s="76"/>
      <c r="C10" s="560"/>
      <c r="D10" s="88" t="s">
        <v>114</v>
      </c>
      <c r="E10" s="89" t="s">
        <v>125</v>
      </c>
      <c r="F10" s="63"/>
      <c r="G10" s="63"/>
      <c r="H10" s="63"/>
      <c r="I10" s="63"/>
      <c r="J10" s="63"/>
      <c r="K10" s="63"/>
      <c r="L10" s="64">
        <f>SUM(F10:K10)</f>
        <v>0</v>
      </c>
      <c r="M10" s="77"/>
    </row>
    <row r="11" spans="2:34" s="62" customFormat="1" ht="33.75" customHeight="1" x14ac:dyDescent="0.25">
      <c r="B11" s="76"/>
      <c r="C11" s="560"/>
      <c r="D11" s="90" t="s">
        <v>10</v>
      </c>
      <c r="E11" s="91" t="s">
        <v>126</v>
      </c>
      <c r="F11" s="65">
        <f t="shared" ref="F11:L11" si="1">IFERROR(F9/F10,0)</f>
        <v>0</v>
      </c>
      <c r="G11" s="65">
        <f t="shared" si="1"/>
        <v>0</v>
      </c>
      <c r="H11" s="65">
        <f t="shared" si="1"/>
        <v>0</v>
      </c>
      <c r="I11" s="65">
        <f t="shared" si="1"/>
        <v>0</v>
      </c>
      <c r="J11" s="65">
        <f t="shared" si="1"/>
        <v>0</v>
      </c>
      <c r="K11" s="65">
        <f t="shared" si="1"/>
        <v>0</v>
      </c>
      <c r="L11" s="65">
        <f t="shared" si="1"/>
        <v>0</v>
      </c>
      <c r="M11" s="77"/>
    </row>
    <row r="12" spans="2:34" s="62" customFormat="1" ht="39" x14ac:dyDescent="0.25">
      <c r="B12" s="76"/>
      <c r="C12" s="560">
        <v>3.3</v>
      </c>
      <c r="D12" s="422" t="s">
        <v>113</v>
      </c>
      <c r="E12" s="89" t="s">
        <v>127</v>
      </c>
      <c r="F12" s="63"/>
      <c r="G12" s="63"/>
      <c r="H12" s="63"/>
      <c r="I12" s="63"/>
      <c r="J12" s="63"/>
      <c r="K12" s="63"/>
      <c r="L12" s="64">
        <f>SUM(F12:K12)</f>
        <v>0</v>
      </c>
      <c r="M12" s="77"/>
    </row>
    <row r="13" spans="2:34" s="62" customFormat="1" ht="33.75" customHeight="1" x14ac:dyDescent="0.25">
      <c r="B13" s="76"/>
      <c r="C13" s="560"/>
      <c r="D13" s="88" t="s">
        <v>114</v>
      </c>
      <c r="E13" s="89" t="s">
        <v>128</v>
      </c>
      <c r="F13" s="63"/>
      <c r="G13" s="63"/>
      <c r="H13" s="63"/>
      <c r="I13" s="63"/>
      <c r="J13" s="63"/>
      <c r="K13" s="63"/>
      <c r="L13" s="64">
        <f>SUM(F13:K13)</f>
        <v>0</v>
      </c>
      <c r="M13" s="77"/>
    </row>
    <row r="14" spans="2:34" s="62" customFormat="1" ht="33.75" customHeight="1" x14ac:dyDescent="0.25">
      <c r="B14" s="76"/>
      <c r="C14" s="560"/>
      <c r="D14" s="90" t="s">
        <v>10</v>
      </c>
      <c r="E14" s="91" t="s">
        <v>37</v>
      </c>
      <c r="F14" s="65">
        <f t="shared" ref="F14:L14" si="2">IFERROR(F12/F13,0)</f>
        <v>0</v>
      </c>
      <c r="G14" s="65">
        <f t="shared" si="2"/>
        <v>0</v>
      </c>
      <c r="H14" s="65">
        <f t="shared" si="2"/>
        <v>0</v>
      </c>
      <c r="I14" s="65">
        <f t="shared" si="2"/>
        <v>0</v>
      </c>
      <c r="J14" s="65">
        <f t="shared" si="2"/>
        <v>0</v>
      </c>
      <c r="K14" s="65">
        <f t="shared" si="2"/>
        <v>0</v>
      </c>
      <c r="L14" s="65">
        <f t="shared" si="2"/>
        <v>0</v>
      </c>
      <c r="M14" s="77"/>
    </row>
    <row r="15" spans="2:34" s="62" customFormat="1" ht="39" x14ac:dyDescent="0.25">
      <c r="B15" s="76"/>
      <c r="C15" s="560">
        <v>3.4</v>
      </c>
      <c r="D15" s="422" t="s">
        <v>113</v>
      </c>
      <c r="E15" s="89" t="s">
        <v>129</v>
      </c>
      <c r="F15" s="63"/>
      <c r="G15" s="63"/>
      <c r="H15" s="63"/>
      <c r="I15" s="63"/>
      <c r="J15" s="63"/>
      <c r="K15" s="63"/>
      <c r="L15" s="64">
        <f>SUM(F15:K15)</f>
        <v>0</v>
      </c>
      <c r="M15" s="77"/>
    </row>
    <row r="16" spans="2:34" s="66" customFormat="1" ht="33.75" customHeight="1" x14ac:dyDescent="0.25">
      <c r="B16" s="78"/>
      <c r="C16" s="560"/>
      <c r="D16" s="88" t="s">
        <v>114</v>
      </c>
      <c r="E16" s="89" t="s">
        <v>130</v>
      </c>
      <c r="F16" s="63"/>
      <c r="G16" s="63"/>
      <c r="H16" s="63"/>
      <c r="I16" s="63"/>
      <c r="J16" s="63"/>
      <c r="K16" s="63"/>
      <c r="L16" s="64">
        <f>SUM(F16:K16)</f>
        <v>0</v>
      </c>
      <c r="M16" s="79"/>
    </row>
    <row r="17" spans="2:13" s="66" customFormat="1" ht="33.75" customHeight="1" x14ac:dyDescent="0.25">
      <c r="B17" s="78"/>
      <c r="C17" s="560"/>
      <c r="D17" s="90" t="s">
        <v>10</v>
      </c>
      <c r="E17" s="91" t="s">
        <v>131</v>
      </c>
      <c r="F17" s="65">
        <f t="shared" ref="F17:L17" si="3">IFERROR(F15/F16,0)</f>
        <v>0</v>
      </c>
      <c r="G17" s="65">
        <f t="shared" si="3"/>
        <v>0</v>
      </c>
      <c r="H17" s="65">
        <f t="shared" si="3"/>
        <v>0</v>
      </c>
      <c r="I17" s="65">
        <f t="shared" si="3"/>
        <v>0</v>
      </c>
      <c r="J17" s="65">
        <f t="shared" si="3"/>
        <v>0</v>
      </c>
      <c r="K17" s="65">
        <f t="shared" si="3"/>
        <v>0</v>
      </c>
      <c r="L17" s="65">
        <f t="shared" si="3"/>
        <v>0</v>
      </c>
      <c r="M17" s="79"/>
    </row>
    <row r="18" spans="2:13" s="67" customFormat="1" ht="58.5" x14ac:dyDescent="0.25">
      <c r="B18" s="80"/>
      <c r="C18" s="560">
        <v>3.5</v>
      </c>
      <c r="D18" s="422" t="s">
        <v>113</v>
      </c>
      <c r="E18" s="89" t="s">
        <v>145</v>
      </c>
      <c r="F18" s="63"/>
      <c r="G18" s="63"/>
      <c r="H18" s="63"/>
      <c r="I18" s="63"/>
      <c r="J18" s="63"/>
      <c r="K18" s="63"/>
      <c r="L18" s="64">
        <f>SUM(F18:K18)</f>
        <v>0</v>
      </c>
      <c r="M18" s="81"/>
    </row>
    <row r="19" spans="2:13" s="67" customFormat="1" ht="39" x14ac:dyDescent="0.25">
      <c r="B19" s="80"/>
      <c r="C19" s="560"/>
      <c r="D19" s="88" t="s">
        <v>114</v>
      </c>
      <c r="E19" s="89" t="s">
        <v>146</v>
      </c>
      <c r="F19" s="63"/>
      <c r="G19" s="63"/>
      <c r="H19" s="63"/>
      <c r="I19" s="63"/>
      <c r="J19" s="63"/>
      <c r="K19" s="63"/>
      <c r="L19" s="64">
        <f>SUM(F19:K19)</f>
        <v>0</v>
      </c>
      <c r="M19" s="81"/>
    </row>
    <row r="20" spans="2:13" s="68" customFormat="1" ht="33.75" customHeight="1" x14ac:dyDescent="0.25">
      <c r="B20" s="82"/>
      <c r="C20" s="560"/>
      <c r="D20" s="90" t="s">
        <v>10</v>
      </c>
      <c r="E20" s="91" t="s">
        <v>132</v>
      </c>
      <c r="F20" s="65">
        <f t="shared" ref="F20:L20" si="4">IFERROR(F18/F19,0)</f>
        <v>0</v>
      </c>
      <c r="G20" s="65">
        <f t="shared" si="4"/>
        <v>0</v>
      </c>
      <c r="H20" s="65">
        <f t="shared" si="4"/>
        <v>0</v>
      </c>
      <c r="I20" s="65">
        <f t="shared" si="4"/>
        <v>0</v>
      </c>
      <c r="J20" s="65">
        <f t="shared" si="4"/>
        <v>0</v>
      </c>
      <c r="K20" s="65">
        <f t="shared" si="4"/>
        <v>0</v>
      </c>
      <c r="L20" s="65">
        <f t="shared" si="4"/>
        <v>0</v>
      </c>
      <c r="M20" s="83"/>
    </row>
    <row r="21" spans="2:13" s="62" customFormat="1" ht="39" x14ac:dyDescent="0.25">
      <c r="B21" s="76"/>
      <c r="C21" s="560">
        <v>3.6</v>
      </c>
      <c r="D21" s="88" t="s">
        <v>113</v>
      </c>
      <c r="E21" s="89" t="s">
        <v>133</v>
      </c>
      <c r="F21" s="63"/>
      <c r="G21" s="63"/>
      <c r="H21" s="63"/>
      <c r="I21" s="63"/>
      <c r="J21" s="63"/>
      <c r="K21" s="63"/>
      <c r="L21" s="64">
        <f>SUM(F21:K21)</f>
        <v>0</v>
      </c>
      <c r="M21" s="77"/>
    </row>
    <row r="22" spans="2:13" s="62" customFormat="1" ht="39" x14ac:dyDescent="0.25">
      <c r="B22" s="76"/>
      <c r="C22" s="560"/>
      <c r="D22" s="88" t="s">
        <v>114</v>
      </c>
      <c r="E22" s="89" t="s">
        <v>134</v>
      </c>
      <c r="F22" s="63"/>
      <c r="G22" s="63"/>
      <c r="H22" s="63"/>
      <c r="I22" s="63"/>
      <c r="J22" s="63"/>
      <c r="K22" s="63"/>
      <c r="L22" s="64">
        <f>SUM(F22:K22)</f>
        <v>0</v>
      </c>
      <c r="M22" s="77"/>
    </row>
    <row r="23" spans="2:13" s="62" customFormat="1" ht="33.75" customHeight="1" x14ac:dyDescent="0.25">
      <c r="B23" s="76"/>
      <c r="C23" s="560"/>
      <c r="D23" s="90" t="s">
        <v>10</v>
      </c>
      <c r="E23" s="91" t="s">
        <v>135</v>
      </c>
      <c r="F23" s="65">
        <f t="shared" ref="F23:L23" si="5">IFERROR(F21/F22,0)</f>
        <v>0</v>
      </c>
      <c r="G23" s="65">
        <f t="shared" si="5"/>
        <v>0</v>
      </c>
      <c r="H23" s="65">
        <f t="shared" si="5"/>
        <v>0</v>
      </c>
      <c r="I23" s="65">
        <f t="shared" si="5"/>
        <v>0</v>
      </c>
      <c r="J23" s="65">
        <f t="shared" si="5"/>
        <v>0</v>
      </c>
      <c r="K23" s="65">
        <f t="shared" si="5"/>
        <v>0</v>
      </c>
      <c r="L23" s="65">
        <f t="shared" si="5"/>
        <v>0</v>
      </c>
      <c r="M23" s="77"/>
    </row>
    <row r="24" spans="2:13" s="62" customFormat="1" ht="33.75" customHeight="1" x14ac:dyDescent="0.25">
      <c r="B24" s="76"/>
      <c r="C24" s="434" t="s">
        <v>115</v>
      </c>
      <c r="D24" s="274"/>
      <c r="E24" s="274"/>
      <c r="F24" s="274"/>
      <c r="G24" s="274"/>
      <c r="H24" s="274"/>
      <c r="I24" s="274"/>
      <c r="J24" s="274"/>
      <c r="K24" s="274"/>
      <c r="L24" s="275"/>
      <c r="M24" s="77"/>
    </row>
    <row r="25" spans="2:13" s="62" customFormat="1" ht="45" customHeight="1" x14ac:dyDescent="0.25">
      <c r="B25" s="76"/>
      <c r="C25" s="560">
        <v>3.9</v>
      </c>
      <c r="D25" s="88" t="s">
        <v>113</v>
      </c>
      <c r="E25" s="89" t="s">
        <v>147</v>
      </c>
      <c r="F25" s="63"/>
      <c r="G25" s="63"/>
      <c r="H25" s="63"/>
      <c r="I25" s="63"/>
      <c r="J25" s="63"/>
      <c r="K25" s="63"/>
      <c r="L25" s="64">
        <f>SUM(F25:K25)</f>
        <v>0</v>
      </c>
      <c r="M25" s="77"/>
    </row>
    <row r="26" spans="2:13" s="62" customFormat="1" ht="43.5" customHeight="1" x14ac:dyDescent="0.25">
      <c r="B26" s="76"/>
      <c r="C26" s="560"/>
      <c r="D26" s="88" t="s">
        <v>114</v>
      </c>
      <c r="E26" s="89" t="s">
        <v>151</v>
      </c>
      <c r="F26" s="63"/>
      <c r="G26" s="63"/>
      <c r="H26" s="63"/>
      <c r="I26" s="63"/>
      <c r="J26" s="63"/>
      <c r="K26" s="63"/>
      <c r="L26" s="64">
        <f>SUM(F26:K26)</f>
        <v>0</v>
      </c>
      <c r="M26" s="77"/>
    </row>
    <row r="27" spans="2:13" s="62" customFormat="1" ht="33.75" customHeight="1" x14ac:dyDescent="0.25">
      <c r="B27" s="76"/>
      <c r="C27" s="560"/>
      <c r="D27" s="90" t="s">
        <v>10</v>
      </c>
      <c r="E27" s="91" t="s">
        <v>136</v>
      </c>
      <c r="F27" s="65">
        <f t="shared" ref="F27:L27" si="6">IFERROR(F25/F26,0)</f>
        <v>0</v>
      </c>
      <c r="G27" s="65">
        <f t="shared" si="6"/>
        <v>0</v>
      </c>
      <c r="H27" s="65">
        <f t="shared" si="6"/>
        <v>0</v>
      </c>
      <c r="I27" s="65">
        <f t="shared" si="6"/>
        <v>0</v>
      </c>
      <c r="J27" s="65">
        <f t="shared" si="6"/>
        <v>0</v>
      </c>
      <c r="K27" s="65">
        <f t="shared" si="6"/>
        <v>0</v>
      </c>
      <c r="L27" s="65">
        <f t="shared" si="6"/>
        <v>0</v>
      </c>
      <c r="M27" s="77"/>
    </row>
    <row r="28" spans="2:13" s="62" customFormat="1" ht="39" x14ac:dyDescent="0.25">
      <c r="B28" s="76"/>
      <c r="C28" s="559">
        <v>3.1</v>
      </c>
      <c r="D28" s="88" t="s">
        <v>113</v>
      </c>
      <c r="E28" s="89" t="s">
        <v>148</v>
      </c>
      <c r="F28" s="63"/>
      <c r="G28" s="63"/>
      <c r="H28" s="63"/>
      <c r="I28" s="63"/>
      <c r="J28" s="63"/>
      <c r="K28" s="63"/>
      <c r="L28" s="64">
        <f>SUM(F28:K28)</f>
        <v>0</v>
      </c>
      <c r="M28" s="77"/>
    </row>
    <row r="29" spans="2:13" s="62" customFormat="1" ht="39" x14ac:dyDescent="0.25">
      <c r="B29" s="76"/>
      <c r="C29" s="560"/>
      <c r="D29" s="88" t="s">
        <v>114</v>
      </c>
      <c r="E29" s="89" t="s">
        <v>137</v>
      </c>
      <c r="F29" s="63"/>
      <c r="G29" s="63"/>
      <c r="H29" s="63"/>
      <c r="I29" s="63"/>
      <c r="J29" s="63"/>
      <c r="K29" s="63"/>
      <c r="L29" s="64">
        <f>SUM(F29:K29)</f>
        <v>0</v>
      </c>
      <c r="M29" s="77"/>
    </row>
    <row r="30" spans="2:13" s="62" customFormat="1" ht="33.75" customHeight="1" x14ac:dyDescent="0.25">
      <c r="B30" s="76"/>
      <c r="C30" s="560"/>
      <c r="D30" s="90" t="s">
        <v>10</v>
      </c>
      <c r="E30" s="91" t="s">
        <v>138</v>
      </c>
      <c r="F30" s="65">
        <f t="shared" ref="F30:L30" si="7">IFERROR(F28/F29,0)</f>
        <v>0</v>
      </c>
      <c r="G30" s="65">
        <f t="shared" si="7"/>
        <v>0</v>
      </c>
      <c r="H30" s="65">
        <f t="shared" si="7"/>
        <v>0</v>
      </c>
      <c r="I30" s="65">
        <f t="shared" si="7"/>
        <v>0</v>
      </c>
      <c r="J30" s="65">
        <f t="shared" si="7"/>
        <v>0</v>
      </c>
      <c r="K30" s="65">
        <f t="shared" si="7"/>
        <v>0</v>
      </c>
      <c r="L30" s="65">
        <f t="shared" si="7"/>
        <v>0</v>
      </c>
      <c r="M30" s="77"/>
    </row>
    <row r="31" spans="2:13" s="62" customFormat="1" ht="45.75" customHeight="1" x14ac:dyDescent="0.25">
      <c r="B31" s="76"/>
      <c r="C31" s="559">
        <v>3.11</v>
      </c>
      <c r="D31" s="88" t="s">
        <v>113</v>
      </c>
      <c r="E31" s="89" t="s">
        <v>139</v>
      </c>
      <c r="F31" s="63"/>
      <c r="G31" s="63"/>
      <c r="H31" s="63"/>
      <c r="I31" s="63"/>
      <c r="J31" s="63"/>
      <c r="K31" s="63"/>
      <c r="L31" s="64">
        <f>F31+G31+H31+I31+J31+K31</f>
        <v>0</v>
      </c>
      <c r="M31" s="77"/>
    </row>
    <row r="32" spans="2:13" s="62" customFormat="1" ht="45.75" customHeight="1" x14ac:dyDescent="0.25">
      <c r="B32" s="76"/>
      <c r="C32" s="560"/>
      <c r="D32" s="88" t="s">
        <v>114</v>
      </c>
      <c r="E32" s="89" t="s">
        <v>140</v>
      </c>
      <c r="F32" s="63"/>
      <c r="G32" s="63"/>
      <c r="H32" s="63"/>
      <c r="I32" s="63"/>
      <c r="J32" s="63"/>
      <c r="K32" s="63"/>
      <c r="L32" s="64">
        <f>F32+G32+H32+I32+J32+K32</f>
        <v>0</v>
      </c>
      <c r="M32" s="77"/>
    </row>
    <row r="33" spans="2:13" s="62" customFormat="1" ht="33.75" customHeight="1" x14ac:dyDescent="0.25">
      <c r="B33" s="76"/>
      <c r="C33" s="560"/>
      <c r="D33" s="90" t="s">
        <v>10</v>
      </c>
      <c r="E33" s="91" t="s">
        <v>141</v>
      </c>
      <c r="F33" s="65">
        <f t="shared" ref="F33:L33" si="8">IFERROR(F31/F32,0)</f>
        <v>0</v>
      </c>
      <c r="G33" s="65">
        <f t="shared" si="8"/>
        <v>0</v>
      </c>
      <c r="H33" s="65">
        <f t="shared" si="8"/>
        <v>0</v>
      </c>
      <c r="I33" s="65">
        <f t="shared" si="8"/>
        <v>0</v>
      </c>
      <c r="J33" s="65">
        <f t="shared" si="8"/>
        <v>0</v>
      </c>
      <c r="K33" s="65">
        <f t="shared" si="8"/>
        <v>0</v>
      </c>
      <c r="L33" s="65">
        <f t="shared" si="8"/>
        <v>0</v>
      </c>
      <c r="M33" s="77"/>
    </row>
    <row r="34" spans="2:13" s="62" customFormat="1" ht="39" x14ac:dyDescent="0.25">
      <c r="B34" s="76"/>
      <c r="C34" s="559">
        <v>3.12</v>
      </c>
      <c r="D34" s="88" t="s">
        <v>113</v>
      </c>
      <c r="E34" s="89" t="s">
        <v>139</v>
      </c>
      <c r="F34" s="63"/>
      <c r="G34" s="63"/>
      <c r="H34" s="63"/>
      <c r="I34" s="63"/>
      <c r="J34" s="63"/>
      <c r="K34" s="63"/>
      <c r="L34" s="64">
        <f>SUM(F34:K34)</f>
        <v>0</v>
      </c>
      <c r="M34" s="77"/>
    </row>
    <row r="35" spans="2:13" s="62" customFormat="1" ht="58.5" x14ac:dyDescent="0.25">
      <c r="B35" s="76"/>
      <c r="C35" s="560"/>
      <c r="D35" s="88" t="s">
        <v>114</v>
      </c>
      <c r="E35" s="89" t="s">
        <v>142</v>
      </c>
      <c r="F35" s="63"/>
      <c r="G35" s="63"/>
      <c r="H35" s="63"/>
      <c r="I35" s="63"/>
      <c r="J35" s="63"/>
      <c r="K35" s="63"/>
      <c r="L35" s="64">
        <f>SUM(F35:K35)</f>
        <v>0</v>
      </c>
      <c r="M35" s="77"/>
    </row>
    <row r="36" spans="2:13" s="62" customFormat="1" ht="39" x14ac:dyDescent="0.25">
      <c r="B36" s="76"/>
      <c r="C36" s="560"/>
      <c r="D36" s="90" t="s">
        <v>10</v>
      </c>
      <c r="E36" s="91" t="s">
        <v>143</v>
      </c>
      <c r="F36" s="65">
        <f t="shared" ref="F36:L36" si="9">IFERROR(F34/F35,0)</f>
        <v>0</v>
      </c>
      <c r="G36" s="65">
        <f t="shared" si="9"/>
        <v>0</v>
      </c>
      <c r="H36" s="65">
        <f t="shared" si="9"/>
        <v>0</v>
      </c>
      <c r="I36" s="65">
        <f t="shared" si="9"/>
        <v>0</v>
      </c>
      <c r="J36" s="65">
        <f t="shared" si="9"/>
        <v>0</v>
      </c>
      <c r="K36" s="65">
        <f t="shared" si="9"/>
        <v>0</v>
      </c>
      <c r="L36" s="65">
        <f t="shared" si="9"/>
        <v>0</v>
      </c>
      <c r="M36" s="77"/>
    </row>
    <row r="37" spans="2:13" s="62" customFormat="1" ht="39" x14ac:dyDescent="0.25">
      <c r="B37" s="76"/>
      <c r="C37" s="559">
        <v>3.13</v>
      </c>
      <c r="D37" s="88" t="s">
        <v>113</v>
      </c>
      <c r="E37" s="89" t="s">
        <v>150</v>
      </c>
      <c r="F37" s="63"/>
      <c r="G37" s="63"/>
      <c r="H37" s="63"/>
      <c r="I37" s="63"/>
      <c r="J37" s="63"/>
      <c r="K37" s="63"/>
      <c r="L37" s="64">
        <f>SUM(F37:K37)</f>
        <v>0</v>
      </c>
      <c r="M37" s="77"/>
    </row>
    <row r="38" spans="2:13" s="62" customFormat="1" ht="39" x14ac:dyDescent="0.25">
      <c r="B38" s="76"/>
      <c r="C38" s="560"/>
      <c r="D38" s="88" t="s">
        <v>114</v>
      </c>
      <c r="E38" s="89" t="s">
        <v>149</v>
      </c>
      <c r="F38" s="63"/>
      <c r="G38" s="63"/>
      <c r="H38" s="63"/>
      <c r="I38" s="63"/>
      <c r="J38" s="63"/>
      <c r="K38" s="63"/>
      <c r="L38" s="64">
        <f>SUM(F38:K38)</f>
        <v>0</v>
      </c>
      <c r="M38" s="77"/>
    </row>
    <row r="39" spans="2:13" s="62" customFormat="1" ht="33.75" customHeight="1" x14ac:dyDescent="0.25">
      <c r="B39" s="76"/>
      <c r="C39" s="560"/>
      <c r="D39" s="90" t="s">
        <v>10</v>
      </c>
      <c r="E39" s="91" t="s">
        <v>144</v>
      </c>
      <c r="F39" s="65">
        <f t="shared" ref="F39:L39" si="10">IFERROR(F37/F38,0)</f>
        <v>0</v>
      </c>
      <c r="G39" s="65">
        <f t="shared" si="10"/>
        <v>0</v>
      </c>
      <c r="H39" s="65">
        <f t="shared" si="10"/>
        <v>0</v>
      </c>
      <c r="I39" s="65">
        <f t="shared" si="10"/>
        <v>0</v>
      </c>
      <c r="J39" s="65">
        <f t="shared" si="10"/>
        <v>0</v>
      </c>
      <c r="K39" s="65">
        <f t="shared" si="10"/>
        <v>0</v>
      </c>
      <c r="L39" s="65">
        <f t="shared" si="10"/>
        <v>0</v>
      </c>
      <c r="M39" s="77"/>
    </row>
    <row r="40" spans="2:13" ht="14.25" customHeight="1" thickBot="1" x14ac:dyDescent="0.3">
      <c r="B40" s="84"/>
      <c r="C40" s="85"/>
      <c r="D40" s="86"/>
      <c r="E40" s="85"/>
      <c r="F40" s="85"/>
      <c r="G40" s="85"/>
      <c r="H40" s="85"/>
      <c r="I40" s="85"/>
      <c r="J40" s="85"/>
      <c r="K40" s="85"/>
      <c r="L40" s="85"/>
      <c r="M40" s="87"/>
    </row>
    <row r="41" spans="2:13" ht="18.75" customHeight="1" x14ac:dyDescent="0.25"/>
  </sheetData>
  <mergeCells count="17">
    <mergeCell ref="C37:C39"/>
    <mergeCell ref="C4:L4"/>
    <mergeCell ref="C18:C20"/>
    <mergeCell ref="C21:C23"/>
    <mergeCell ref="C25:C27"/>
    <mergeCell ref="C28:C30"/>
    <mergeCell ref="C31:C33"/>
    <mergeCell ref="C34:C36"/>
    <mergeCell ref="C6:C8"/>
    <mergeCell ref="C9:C11"/>
    <mergeCell ref="C12:C14"/>
    <mergeCell ref="C15:C17"/>
    <mergeCell ref="Y5:AA5"/>
    <mergeCell ref="U5:X5"/>
    <mergeCell ref="P5:T5"/>
    <mergeCell ref="AB5:AD5"/>
    <mergeCell ref="C3:L3"/>
  </mergeCells>
  <phoneticPr fontId="20" type="noConversion"/>
  <pageMargins left="0.2" right="0" top="0.25" bottom="0" header="0.3" footer="0.3"/>
  <pageSetup scale="53" orientation="portrait" r:id="rId1"/>
  <ignoredErrors>
    <ignoredError sqref="D8:L8 D6 D11:E11 D10:E10 D14:E14 D12:E13 D17:L17 D16:E16 C24:L24 D21 D20:L20 D18 D27:L27 D25 D30:L30 D29:E29 L36 L14 L11 D7 D19 D9 D15 D22 D26 D28 D23:L2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B3BDFE02228544949715B3778B08C0" ma:contentTypeVersion="12" ma:contentTypeDescription="Create a new document." ma:contentTypeScope="" ma:versionID="f3342d1e5c241a0a5a2a88c2d293fd12">
  <xsd:schema xmlns:xsd="http://www.w3.org/2001/XMLSchema" xmlns:xs="http://www.w3.org/2001/XMLSchema" xmlns:p="http://schemas.microsoft.com/office/2006/metadata/properties" xmlns:ns3="0cf0ce3d-2dcf-4ba1-91eb-af94baae1aed" xmlns:ns4="b6907629-5e36-4bf8-b220-6ae69389e533" targetNamespace="http://schemas.microsoft.com/office/2006/metadata/properties" ma:root="true" ma:fieldsID="3501ee055d6d19eb68dba586aa6a95c7" ns3:_="" ns4:_="">
    <xsd:import namespace="0cf0ce3d-2dcf-4ba1-91eb-af94baae1aed"/>
    <xsd:import namespace="b6907629-5e36-4bf8-b220-6ae69389e53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0ce3d-2dcf-4ba1-91eb-af94baae1a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07629-5e36-4bf8-b220-6ae69389e5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1030D9-4BEC-4106-8D25-3B1C6F45BF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91BE27-BDCE-41BD-9B73-A2E4F781BEAC}">
  <ds:schemaRefs>
    <ds:schemaRef ds:uri="b6907629-5e36-4bf8-b220-6ae69389e533"/>
    <ds:schemaRef ds:uri="http://purl.org/dc/elements/1.1/"/>
    <ds:schemaRef ds:uri="http://purl.org/dc/dcmitype/"/>
    <ds:schemaRef ds:uri="http://www.w3.org/XML/1998/namespace"/>
    <ds:schemaRef ds:uri="0cf0ce3d-2dcf-4ba1-91eb-af94baae1aed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DF541BC-52E8-4DDD-A0EF-1B3A0CBC4A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f0ce3d-2dcf-4ba1-91eb-af94baae1aed"/>
    <ds:schemaRef ds:uri="b6907629-5e36-4bf8-b220-6ae69389e5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14</vt:i4>
      </vt:variant>
    </vt:vector>
  </HeadingPairs>
  <TitlesOfParts>
    <vt:vector size="37" baseType="lpstr">
      <vt:lpstr>Facilities</vt:lpstr>
      <vt:lpstr>A. Sampling</vt:lpstr>
      <vt:lpstr>Temp</vt:lpstr>
      <vt:lpstr>B. Indicators</vt:lpstr>
      <vt:lpstr>1. ADULTS</vt:lpstr>
      <vt:lpstr>2. PAEDIATRICS</vt:lpstr>
      <vt:lpstr>3. ADOLESCENTS</vt:lpstr>
      <vt:lpstr>4. eMTCT File</vt:lpstr>
      <vt:lpstr>5. eMTCT Register</vt:lpstr>
      <vt:lpstr>6. HTS Register</vt:lpstr>
      <vt:lpstr>7. Response Rates</vt:lpstr>
      <vt:lpstr>old</vt:lpstr>
      <vt:lpstr>8. Register Graphs</vt:lpstr>
      <vt:lpstr>C. Summary</vt:lpstr>
      <vt:lpstr>D. Cascades</vt:lpstr>
      <vt:lpstr>E. CQI Work Plan</vt:lpstr>
      <vt:lpstr>Formul</vt:lpstr>
      <vt:lpstr>Cascade</vt:lpstr>
      <vt:lpstr>options</vt:lpstr>
      <vt:lpstr>Children</vt:lpstr>
      <vt:lpstr>PMTCT</vt:lpstr>
      <vt:lpstr>Adolescents</vt:lpstr>
      <vt:lpstr>HTS</vt:lpstr>
      <vt:lpstr>'1. ADULTS'!Print_Area</vt:lpstr>
      <vt:lpstr>'2. PAEDIATRICS'!Print_Area</vt:lpstr>
      <vt:lpstr>'3. ADOLESCENTS'!Print_Area</vt:lpstr>
      <vt:lpstr>'4. eMTCT File'!Print_Area</vt:lpstr>
      <vt:lpstr>'5. eMTCT Register'!Print_Area</vt:lpstr>
      <vt:lpstr>'6. HTS Register'!Print_Area</vt:lpstr>
      <vt:lpstr>'7. Response Rates'!Print_Area</vt:lpstr>
      <vt:lpstr>'8. Register Graphs'!Print_Area</vt:lpstr>
      <vt:lpstr>'A. Sampling'!Print_Area</vt:lpstr>
      <vt:lpstr>'B. Indicators'!Print_Area</vt:lpstr>
      <vt:lpstr>'C. Summary'!Print_Area</vt:lpstr>
      <vt:lpstr>'E. CQI Work Plan'!Print_Area</vt:lpstr>
      <vt:lpstr>'7. Response Rates'!Print_Titles</vt:lpstr>
      <vt:lpstr>'B. Indicators'!Print_Titles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Joram Sunguti</dc:creator>
  <cp:lastModifiedBy>Denice Juma</cp:lastModifiedBy>
  <cp:lastPrinted>2020-07-24T10:57:58Z</cp:lastPrinted>
  <dcterms:created xsi:type="dcterms:W3CDTF">2016-03-17T12:03:19Z</dcterms:created>
  <dcterms:modified xsi:type="dcterms:W3CDTF">2020-11-20T12:54:05Z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0x010100C2B3BDFE02228544949715B3778B08C0</vt:lpwstr>
  </property>
  <property fmtid="{D5CDD505-2E9C-101B-9397-08002B2CF9AE}" pid="3" name="WorkbookGuid">
    <vt:lpwstr>2bb6efa8-8cec-4d38-8dd6-d48e9d004c87</vt:lpwstr>
  </property>
</Properties>
</file>